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交付申請書" sheetId="1" r:id="rId1"/>
    <sheet name="交付申請書 (記入例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H57" i="1"/>
  <c r="H54" i="1"/>
  <c r="K54" i="1" s="1"/>
  <c r="H75" i="2" l="1"/>
  <c r="K75" i="2" s="1"/>
  <c r="H72" i="2"/>
  <c r="K72" i="2" s="1"/>
  <c r="K69" i="2"/>
  <c r="H69" i="2"/>
  <c r="H66" i="2"/>
  <c r="K66" i="2" s="1"/>
  <c r="H63" i="2"/>
  <c r="K63" i="2" s="1"/>
  <c r="K60" i="2"/>
  <c r="K57" i="2"/>
  <c r="H57" i="2"/>
  <c r="K54" i="2"/>
  <c r="H54" i="2"/>
  <c r="H50" i="2"/>
  <c r="K50" i="2" s="1"/>
  <c r="H46" i="2"/>
  <c r="K46" i="2" s="1"/>
  <c r="D25" i="2"/>
  <c r="B25" i="2"/>
  <c r="F34" i="2" s="1"/>
  <c r="F35" i="2" s="1"/>
  <c r="F25" i="2" l="1"/>
  <c r="F32" i="2" s="1"/>
  <c r="D25" i="1"/>
  <c r="B25" i="1"/>
  <c r="F34" i="1" s="1"/>
  <c r="F35" i="1" s="1"/>
  <c r="K60" i="1"/>
  <c r="H25" i="2" l="1"/>
  <c r="F31" i="2" s="1"/>
  <c r="F33" i="2" s="1"/>
  <c r="H46" i="1" l="1"/>
  <c r="H63" i="1" l="1"/>
  <c r="K75" i="1" l="1"/>
  <c r="K72" i="1"/>
  <c r="K69" i="1"/>
  <c r="K63" i="1"/>
  <c r="K66" i="1"/>
  <c r="H50" i="1"/>
  <c r="H75" i="1" l="1"/>
  <c r="H72" i="1"/>
  <c r="H69" i="1"/>
  <c r="H66" i="1"/>
  <c r="K50" i="1" l="1"/>
  <c r="K46" i="1"/>
  <c r="F25" i="1" s="1"/>
  <c r="F32" i="1" l="1"/>
  <c r="H25" i="1"/>
  <c r="F31" i="1" s="1"/>
  <c r="F33" i="1" l="1"/>
</calcChain>
</file>

<file path=xl/sharedStrings.xml><?xml version="1.0" encoding="utf-8"?>
<sst xmlns="http://schemas.openxmlformats.org/spreadsheetml/2006/main" count="250" uniqueCount="73">
  <si>
    <t>　美郷町長　様</t>
  </si>
  <si>
    <t>記</t>
  </si>
  <si>
    <t>１　事業の目的及び事業概要</t>
  </si>
  <si>
    <t>(a)+(b)+(c)+(d)</t>
  </si>
  <si>
    <t>その他</t>
  </si>
  <si>
    <t>支出金</t>
  </si>
  <si>
    <t>(ｄ)</t>
  </si>
  <si>
    <t>補助対象経費</t>
  </si>
  <si>
    <t>町補助金</t>
  </si>
  <si>
    <t>(a)</t>
  </si>
  <si>
    <t>自己負担</t>
  </si>
  <si>
    <t>(b)</t>
  </si>
  <si>
    <t>(c)</t>
  </si>
  <si>
    <t>区　　　　分</t>
  </si>
  <si>
    <t>収　入</t>
  </si>
  <si>
    <t>計</t>
  </si>
  <si>
    <t>支　出</t>
  </si>
  <si>
    <t>５　添付書類</t>
  </si>
  <si>
    <t>　　・事業計画書（様式自由、民間事業者にあっては組織体制についても明記のこと）</t>
  </si>
  <si>
    <t>事業者名</t>
    <phoneticPr fontId="2"/>
  </si>
  <si>
    <t>印</t>
    <rPh sb="0" eb="1">
      <t>イン</t>
    </rPh>
    <phoneticPr fontId="2"/>
  </si>
  <si>
    <t>住所　</t>
    <phoneticPr fontId="2"/>
  </si>
  <si>
    <t>２　補助事業に要する経費の配分　　　　　　　　　　　　　　　　　　　　　　　　　　　</t>
    <phoneticPr fontId="2"/>
  </si>
  <si>
    <t>（単位：円）</t>
  </si>
  <si>
    <t>３　補助事業の完了予定年月日　　　　　　　　</t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</si>
  <si>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</si>
  <si>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</si>
  <si>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　　・営利を目的としない民間団体等にあっては、当該団体等の規約等の写</t>
    <phoneticPr fontId="2"/>
  </si>
  <si>
    <t>自己負担</t>
    <rPh sb="0" eb="4">
      <t>ジコフタン</t>
    </rPh>
    <phoneticPr fontId="2"/>
  </si>
  <si>
    <t>町補助</t>
    <rPh sb="0" eb="3">
      <t>チョウホジョ</t>
    </rPh>
    <phoneticPr fontId="2"/>
  </si>
  <si>
    <t>氏名(代表者)</t>
    <phoneticPr fontId="2"/>
  </si>
  <si>
    <t>６　補助事業に要する経費内訳表</t>
    <rPh sb="2" eb="6">
      <t>ホジョジギョウ</t>
    </rPh>
    <rPh sb="7" eb="8">
      <t>ヨウ</t>
    </rPh>
    <rPh sb="10" eb="12">
      <t>ケイヒ</t>
    </rPh>
    <rPh sb="12" eb="15">
      <t>ウチワケヒョウ</t>
    </rPh>
    <phoneticPr fontId="2"/>
  </si>
  <si>
    <t>総事業費</t>
    <rPh sb="0" eb="4">
      <t>ソウジギョウヒ</t>
    </rPh>
    <phoneticPr fontId="2"/>
  </si>
  <si>
    <t>事業名</t>
    <rPh sb="0" eb="3">
      <t>ジギョウメイ</t>
    </rPh>
    <phoneticPr fontId="2"/>
  </si>
  <si>
    <t>補助対象額</t>
    <rPh sb="0" eb="4">
      <t>ホジョタイショウ</t>
    </rPh>
    <rPh sb="4" eb="5">
      <t>ガク</t>
    </rPh>
    <phoneticPr fontId="2"/>
  </si>
  <si>
    <t>補助率</t>
    <rPh sb="0" eb="3">
      <t>ホジョリツ</t>
    </rPh>
    <phoneticPr fontId="2"/>
  </si>
  <si>
    <t>町補助金</t>
    <rPh sb="0" eb="4">
      <t>チョウホジョキン</t>
    </rPh>
    <phoneticPr fontId="2"/>
  </si>
  <si>
    <t>（３）ソーラーシェアリング設備</t>
    <rPh sb="13" eb="15">
      <t>セツビ</t>
    </rPh>
    <phoneticPr fontId="2"/>
  </si>
  <si>
    <t>４　収支予算</t>
    <phoneticPr fontId="2"/>
  </si>
  <si>
    <t>定額</t>
    <rPh sb="0" eb="2">
      <t>テイガク</t>
    </rPh>
    <phoneticPr fontId="2"/>
  </si>
  <si>
    <t>（１）①太陽光発電設備（一般家庭）</t>
    <rPh sb="4" eb="9">
      <t>タイヨウコウハツデン</t>
    </rPh>
    <rPh sb="9" eb="11">
      <t>セツビ</t>
    </rPh>
    <rPh sb="12" eb="16">
      <t>イッパンカテイ</t>
    </rPh>
    <phoneticPr fontId="2"/>
  </si>
  <si>
    <t>　　　高効率照明設備</t>
    <rPh sb="3" eb="10">
      <t>コウコウリツショウメイセツビ</t>
    </rPh>
    <phoneticPr fontId="2"/>
  </si>
  <si>
    <t>電話番号</t>
    <rPh sb="0" eb="4">
      <t>デンワバンゴウ</t>
    </rPh>
    <phoneticPr fontId="2"/>
  </si>
  <si>
    <t>　　　②太陽光発電設備（民間事業者用）</t>
    <rPh sb="4" eb="9">
      <t>タイヨウコウハツデン</t>
    </rPh>
    <rPh sb="9" eb="11">
      <t>セツビ</t>
    </rPh>
    <rPh sb="12" eb="18">
      <t>ミンカンジギョウシャヨウ</t>
    </rPh>
    <phoneticPr fontId="2"/>
  </si>
  <si>
    <t>数量（kW）</t>
    <rPh sb="0" eb="2">
      <t>スウリョウ</t>
    </rPh>
    <phoneticPr fontId="2"/>
  </si>
  <si>
    <t>数量（kWh）</t>
    <rPh sb="0" eb="2">
      <t>スウリョウ</t>
    </rPh>
    <phoneticPr fontId="2"/>
  </si>
  <si>
    <t>数量（式）</t>
    <rPh sb="0" eb="2">
      <t>スウリョウ</t>
    </rPh>
    <rPh sb="3" eb="4">
      <t>シキ</t>
    </rPh>
    <phoneticPr fontId="2"/>
  </si>
  <si>
    <t>数量（台）</t>
    <rPh sb="0" eb="2">
      <t>スウリョウ</t>
    </rPh>
    <rPh sb="3" eb="4">
      <t>ダイ</t>
    </rPh>
    <phoneticPr fontId="2"/>
  </si>
  <si>
    <t>　　・見積書　・その他機器名称、型式、数量等の分かる参考資料</t>
    <rPh sb="11" eb="13">
      <t>キキ</t>
    </rPh>
    <rPh sb="13" eb="15">
      <t>メイショウ</t>
    </rPh>
    <rPh sb="16" eb="18">
      <t>カタシキ</t>
    </rPh>
    <rPh sb="19" eb="21">
      <t>スウリョウ</t>
    </rPh>
    <rPh sb="21" eb="22">
      <t>トウ</t>
    </rPh>
    <rPh sb="23" eb="24">
      <t>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</si>
  <si>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</si>
  <si>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美郷町ゼロカーボン促進事業補助金を申請します。</t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</si>
  <si>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</si>
  <si>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下記のとおり事業を実施したいので、補助金交付要綱第５条の規定に基づき</t>
    <phoneticPr fontId="2"/>
  </si>
  <si>
    <t>（５）既存住宅断熱改修</t>
    <rPh sb="3" eb="7">
      <t>キゾンジュウタク</t>
    </rPh>
    <rPh sb="7" eb="11">
      <t>ダンネツカイシュウ</t>
    </rPh>
    <phoneticPr fontId="2"/>
  </si>
  <si>
    <t>（６）高効率空調設備</t>
    <rPh sb="3" eb="6">
      <t>コウコウリツ</t>
    </rPh>
    <rPh sb="6" eb="10">
      <t>クウチョウセツビ</t>
    </rPh>
    <phoneticPr fontId="2"/>
  </si>
  <si>
    <t>総事業費</t>
    <rPh sb="0" eb="1">
      <t>ソウ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</si>
  <si>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</si>
  <si>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（第５条関係）</t>
    <phoneticPr fontId="2"/>
  </si>
  <si>
    <r>
      <t>数量</t>
    </r>
    <r>
      <rPr>
        <vertAlign val="superscript"/>
        <sz val="12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（kW）</t>
    </r>
    <rPh sb="0" eb="2">
      <t>スウリョウ</t>
    </rPh>
    <phoneticPr fontId="2"/>
  </si>
  <si>
    <t>※パネルとパワコンのうち低い値としてください。</t>
    <rPh sb="12" eb="13">
      <t>ヒク</t>
    </rPh>
    <rPh sb="14" eb="15">
      <t>アタイ</t>
    </rPh>
    <phoneticPr fontId="2"/>
  </si>
  <si>
    <r>
      <t>（２）蓄電池設備（家庭用）</t>
    </r>
    <r>
      <rPr>
        <sz val="9"/>
        <color theme="1"/>
        <rFont val="ＭＳ 明朝"/>
        <family val="1"/>
        <charset val="128"/>
      </rPr>
      <t>※（１）と同時設置</t>
    </r>
    <rPh sb="3" eb="6">
      <t>チクデンチ</t>
    </rPh>
    <rPh sb="6" eb="8">
      <t>セツビ</t>
    </rPh>
    <rPh sb="9" eb="11">
      <t>カテイ</t>
    </rPh>
    <rPh sb="11" eb="12">
      <t>ヨウ</t>
    </rPh>
    <rPh sb="18" eb="22">
      <t>ドウシ</t>
    </rPh>
    <phoneticPr fontId="2"/>
  </si>
  <si>
    <r>
      <t>　　　蓄電池設備（業務用）</t>
    </r>
    <r>
      <rPr>
        <sz val="9"/>
        <color theme="1"/>
        <rFont val="ＭＳ 明朝"/>
        <family val="1"/>
        <charset val="128"/>
      </rPr>
      <t>※（１）と同時設置</t>
    </r>
    <rPh sb="3" eb="6">
      <t>チクデンチ</t>
    </rPh>
    <rPh sb="6" eb="8">
      <t>セツビ</t>
    </rPh>
    <rPh sb="9" eb="11">
      <t>ギョウム</t>
    </rPh>
    <rPh sb="11" eb="12">
      <t>ヨウ</t>
    </rPh>
    <phoneticPr fontId="2"/>
  </si>
  <si>
    <r>
      <t>　　　蓄電池設備　</t>
    </r>
    <r>
      <rPr>
        <sz val="9"/>
        <color theme="1"/>
        <rFont val="ＭＳ 明朝"/>
        <family val="1"/>
        <charset val="128"/>
      </rPr>
      <t>※蓄電池設備のみ設置</t>
    </r>
    <rPh sb="3" eb="6">
      <t>チクデンチ</t>
    </rPh>
    <rPh sb="6" eb="8">
      <t>セツビ</t>
    </rPh>
    <rPh sb="10" eb="15">
      <t>チクデンチセツビ</t>
    </rPh>
    <rPh sb="17" eb="19">
      <t>セッチ</t>
    </rPh>
    <phoneticPr fontId="2"/>
  </si>
  <si>
    <t>―</t>
    <phoneticPr fontId="2"/>
  </si>
  <si>
    <t>定額</t>
    <rPh sb="0" eb="2">
      <t>テイガク</t>
    </rPh>
    <phoneticPr fontId="2"/>
  </si>
  <si>
    <t>（４）再生可能熱エネルギー利用設備</t>
    <rPh sb="3" eb="7">
      <t>サイセイカノウ</t>
    </rPh>
    <rPh sb="7" eb="8">
      <t>ネツ</t>
    </rPh>
    <rPh sb="13" eb="15">
      <t>リヨウ</t>
    </rPh>
    <rPh sb="15" eb="17">
      <t>セツビ</t>
    </rPh>
    <phoneticPr fontId="2"/>
  </si>
  <si>
    <t>　美郷町粕渕168</t>
    <rPh sb="1" eb="4">
      <t>ミサトチョウ</t>
    </rPh>
    <rPh sb="4" eb="6">
      <t>カスブチ</t>
    </rPh>
    <phoneticPr fontId="2"/>
  </si>
  <si>
    <t>　美郷　太郎</t>
    <rPh sb="1" eb="3">
      <t>ミサト</t>
    </rPh>
    <rPh sb="4" eb="6">
      <t>タロウ</t>
    </rPh>
    <phoneticPr fontId="2"/>
  </si>
  <si>
    <t>　0855-75-1211</t>
    <phoneticPr fontId="2"/>
  </si>
  <si>
    <r>
      <rPr>
        <sz val="12"/>
        <color rgb="FFFF0000"/>
        <rFont val="ＭＳ 明朝"/>
        <family val="1"/>
        <charset val="128"/>
      </rPr>
      <t>令和６</t>
    </r>
    <r>
      <rPr>
        <sz val="12"/>
        <color theme="1"/>
        <rFont val="ＭＳ 明朝"/>
        <family val="1"/>
        <charset val="128"/>
      </rPr>
      <t>年　</t>
    </r>
    <r>
      <rPr>
        <sz val="12"/>
        <color rgb="FFFF0000"/>
        <rFont val="ＭＳ 明朝"/>
        <family val="1"/>
        <charset val="128"/>
      </rPr>
      <t>○</t>
    </r>
    <r>
      <rPr>
        <sz val="12"/>
        <color theme="1"/>
        <rFont val="ＭＳ 明朝"/>
        <family val="1"/>
        <charset val="128"/>
      </rPr>
      <t>月　</t>
    </r>
    <r>
      <rPr>
        <sz val="12"/>
        <color rgb="FFFF0000"/>
        <rFont val="ＭＳ 明朝"/>
        <family val="1"/>
        <charset val="128"/>
      </rPr>
      <t>×</t>
    </r>
    <r>
      <rPr>
        <sz val="12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6" eb="7">
      <t>ツキ</t>
    </rPh>
    <rPh sb="9" eb="10">
      <t>ニチ</t>
    </rPh>
    <phoneticPr fontId="2"/>
  </si>
  <si>
    <t>二酸化炭素排出削減の為、自宅へ〇〇設備を設置する</t>
    <rPh sb="0" eb="9">
      <t>ニサンカタンソハイシュツサクゲン</t>
    </rPh>
    <rPh sb="10" eb="11">
      <t>タメ</t>
    </rPh>
    <rPh sb="12" eb="14">
      <t>ジタク</t>
    </rPh>
    <rPh sb="17" eb="19">
      <t>セツビ</t>
    </rPh>
    <rPh sb="20" eb="22">
      <t>セッチ</t>
    </rPh>
    <phoneticPr fontId="2"/>
  </si>
  <si>
    <r>
      <rPr>
        <sz val="12"/>
        <color rgb="FFFF0000"/>
        <rFont val="ＭＳ 明朝"/>
        <family val="1"/>
        <charset val="128"/>
      </rPr>
      <t>令和　６</t>
    </r>
    <r>
      <rPr>
        <sz val="12"/>
        <color theme="1"/>
        <rFont val="ＭＳ 明朝"/>
        <family val="1"/>
        <charset val="128"/>
      </rPr>
      <t>年　</t>
    </r>
    <r>
      <rPr>
        <sz val="12"/>
        <color rgb="FFFF0000"/>
        <rFont val="ＭＳ 明朝"/>
        <family val="1"/>
        <charset val="128"/>
      </rPr>
      <t>●</t>
    </r>
    <r>
      <rPr>
        <sz val="12"/>
        <color theme="1"/>
        <rFont val="ＭＳ 明朝"/>
        <family val="1"/>
        <charset val="128"/>
      </rPr>
      <t>月　</t>
    </r>
    <r>
      <rPr>
        <sz val="12"/>
        <color rgb="FFFF0000"/>
        <rFont val="ＭＳ 明朝"/>
        <family val="1"/>
        <charset val="128"/>
      </rPr>
      <t>▲</t>
    </r>
    <r>
      <rPr>
        <sz val="12"/>
        <color theme="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ツキ</t>
    </rPh>
    <rPh sb="10" eb="11">
      <t>ニチ</t>
    </rPh>
    <phoneticPr fontId="2"/>
  </si>
  <si>
    <t>令和８年度　美郷町ゼロカーボン促進事業補助金交付申請書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</si>
</sst>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\-#,##0&quot;　　&quot;"/>
    <numFmt numFmtId="177" formatCode="0.00_ &quot;kW&quot;"/>
    <numFmt numFmtId="178" formatCode="0.00_ &quot;kWh&quot;"/>
    <numFmt numFmtId="179" formatCode="0_ &quot;台&quot;"/>
    <numFmt numFmtId="180" formatCode="0_ &quot;式&quot;"/>
    <numFmt numFmtId="181" formatCode="[$-411]ggg\ \ e&quot;年&quot;\ \ m&quot;月&quot;\ \ d&quot;日&quot;;@"/>
    <numFmt numFmtId="182" formatCode="&quot;　下記のとおり事業を実施したいので、補助金交付要綱第４条の規定に基づき、美郷町ゼロカーボン促進事業補助金&quot;\ \ 0\ &quot;円を交付されたく申請します。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vertAlign val="superscript"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distributed"/>
    </xf>
    <xf numFmtId="0" fontId="4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38" fontId="3" fillId="0" borderId="0" xfId="1" applyFont="1" applyAlignment="1">
      <alignment horizontal="right" indent="2"/>
    </xf>
    <xf numFmtId="49" fontId="3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center"/>
    </xf>
    <xf numFmtId="38" fontId="3" fillId="0" borderId="0" xfId="1" applyFont="1" applyFill="1" applyBorder="1" applyAlignment="1">
      <alignment horizontal="right" indent="2"/>
    </xf>
    <xf numFmtId="177" fontId="3" fillId="0" borderId="0" xfId="0" applyNumberFormat="1" applyFont="1" applyFill="1" applyBorder="1" applyAlignment="1">
      <alignment horizontal="center"/>
    </xf>
    <xf numFmtId="38" fontId="6" fillId="0" borderId="0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distributed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8" xfId="0" applyFont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38" fontId="3" fillId="2" borderId="1" xfId="1" applyFont="1" applyFill="1" applyBorder="1" applyAlignment="1">
      <alignment horizontal="right" indent="2"/>
    </xf>
    <xf numFmtId="0" fontId="3" fillId="0" borderId="1" xfId="0" applyFont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 indent="2"/>
    </xf>
    <xf numFmtId="178" fontId="3" fillId="2" borderId="1" xfId="0" applyNumberFormat="1" applyFont="1" applyFill="1" applyBorder="1" applyAlignment="1">
      <alignment horizontal="center"/>
    </xf>
    <xf numFmtId="38" fontId="3" fillId="2" borderId="1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9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176" fontId="3" fillId="0" borderId="1" xfId="1" applyNumberFormat="1" applyFont="1" applyBorder="1" applyAlignment="1">
      <alignment horizontal="right"/>
    </xf>
    <xf numFmtId="38" fontId="3" fillId="0" borderId="1" xfId="0" applyNumberFormat="1" applyFont="1" applyBorder="1" applyAlignment="1"/>
    <xf numFmtId="17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distributed" indent="3"/>
    </xf>
    <xf numFmtId="0" fontId="4" fillId="0" borderId="1" xfId="0" applyFont="1" applyBorder="1" applyAlignment="1">
      <alignment horizontal="distributed" indent="3"/>
    </xf>
    <xf numFmtId="58" fontId="3" fillId="0" borderId="0" xfId="0" applyNumberFormat="1" applyFont="1" applyFill="1" applyAlignment="1">
      <alignment horizontal="right"/>
    </xf>
    <xf numFmtId="181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8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82" fontId="3" fillId="0" borderId="0" xfId="0" applyNumberFormat="1" applyFont="1" applyAlignment="1">
      <alignment horizontal="left" wrapText="1"/>
    </xf>
    <xf numFmtId="0" fontId="0" fillId="0" borderId="0" xfId="0" applyAlignment="1"/>
    <xf numFmtId="38" fontId="8" fillId="2" borderId="1" xfId="1" applyFont="1" applyFill="1" applyBorder="1" applyAlignment="1">
      <alignment horizontal="right" indent="2"/>
    </xf>
    <xf numFmtId="180" fontId="8" fillId="2" borderId="1" xfId="0" applyNumberFormat="1" applyFont="1" applyFill="1" applyBorder="1" applyAlignment="1">
      <alignment horizontal="center"/>
    </xf>
    <xf numFmtId="38" fontId="8" fillId="2" borderId="1" xfId="1" applyFont="1" applyFill="1" applyBorder="1" applyAlignment="1">
      <alignment horizontal="right" indent="2" shrinkToFit="1"/>
    </xf>
    <xf numFmtId="178" fontId="8" fillId="2" borderId="1" xfId="0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 indent="2" shrinkToFit="1"/>
    </xf>
    <xf numFmtId="177" fontId="8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0</xdr:row>
      <xdr:rowOff>152400</xdr:rowOff>
    </xdr:from>
    <xdr:to>
      <xdr:col>13</xdr:col>
      <xdr:colOff>289560</xdr:colOff>
      <xdr:row>2</xdr:row>
      <xdr:rowOff>106680</xdr:rowOff>
    </xdr:to>
    <xdr:sp macro="" textlink="">
      <xdr:nvSpPr>
        <xdr:cNvPr id="2" name="角丸四角形 1"/>
        <xdr:cNvSpPr/>
      </xdr:nvSpPr>
      <xdr:spPr>
        <a:xfrm>
          <a:off x="4328160" y="152400"/>
          <a:ext cx="2232660" cy="44196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464820</xdr:colOff>
      <xdr:row>4</xdr:row>
      <xdr:rowOff>190500</xdr:rowOff>
    </xdr:from>
    <xdr:to>
      <xdr:col>13</xdr:col>
      <xdr:colOff>99060</xdr:colOff>
      <xdr:row>9</xdr:row>
      <xdr:rowOff>76200</xdr:rowOff>
    </xdr:to>
    <xdr:sp macro="" textlink="">
      <xdr:nvSpPr>
        <xdr:cNvPr id="3" name="角丸四角形 2"/>
        <xdr:cNvSpPr/>
      </xdr:nvSpPr>
      <xdr:spPr>
        <a:xfrm>
          <a:off x="4259580" y="1165860"/>
          <a:ext cx="2110740" cy="110490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0</xdr:row>
      <xdr:rowOff>236220</xdr:rowOff>
    </xdr:from>
    <xdr:to>
      <xdr:col>16</xdr:col>
      <xdr:colOff>213360</xdr:colOff>
      <xdr:row>3</xdr:row>
      <xdr:rowOff>121920</xdr:rowOff>
    </xdr:to>
    <xdr:sp macro="" textlink="">
      <xdr:nvSpPr>
        <xdr:cNvPr id="4" name="四角形吹き出し 3"/>
        <xdr:cNvSpPr/>
      </xdr:nvSpPr>
      <xdr:spPr>
        <a:xfrm>
          <a:off x="7056120" y="236220"/>
          <a:ext cx="1440180" cy="61722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申請書作成日を記入してください</a:t>
          </a:r>
        </a:p>
      </xdr:txBody>
    </xdr:sp>
    <xdr:clientData/>
  </xdr:twoCellAnchor>
  <xdr:twoCellAnchor>
    <xdr:from>
      <xdr:col>13</xdr:col>
      <xdr:colOff>586740</xdr:colOff>
      <xdr:row>5</xdr:row>
      <xdr:rowOff>160020</xdr:rowOff>
    </xdr:from>
    <xdr:to>
      <xdr:col>16</xdr:col>
      <xdr:colOff>15240</xdr:colOff>
      <xdr:row>8</xdr:row>
      <xdr:rowOff>45720</xdr:rowOff>
    </xdr:to>
    <xdr:sp macro="" textlink="">
      <xdr:nvSpPr>
        <xdr:cNvPr id="5" name="四角形吹き出し 4"/>
        <xdr:cNvSpPr/>
      </xdr:nvSpPr>
      <xdr:spPr>
        <a:xfrm>
          <a:off x="6858000" y="1379220"/>
          <a:ext cx="1440180" cy="61722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自署又は押印をしてください</a:t>
          </a:r>
        </a:p>
      </xdr:txBody>
    </xdr:sp>
    <xdr:clientData/>
  </xdr:twoCellAnchor>
  <xdr:twoCellAnchor>
    <xdr:from>
      <xdr:col>0</xdr:col>
      <xdr:colOff>251460</xdr:colOff>
      <xdr:row>17</xdr:row>
      <xdr:rowOff>213360</xdr:rowOff>
    </xdr:from>
    <xdr:to>
      <xdr:col>13</xdr:col>
      <xdr:colOff>53340</xdr:colOff>
      <xdr:row>20</xdr:row>
      <xdr:rowOff>0</xdr:rowOff>
    </xdr:to>
    <xdr:sp macro="" textlink="">
      <xdr:nvSpPr>
        <xdr:cNvPr id="6" name="角丸四角形 5"/>
        <xdr:cNvSpPr/>
      </xdr:nvSpPr>
      <xdr:spPr>
        <a:xfrm>
          <a:off x="251460" y="4229100"/>
          <a:ext cx="6073140" cy="51816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533400</xdr:colOff>
      <xdr:row>18</xdr:row>
      <xdr:rowOff>99060</xdr:rowOff>
    </xdr:from>
    <xdr:to>
      <xdr:col>15</xdr:col>
      <xdr:colOff>632460</xdr:colOff>
      <xdr:row>20</xdr:row>
      <xdr:rowOff>228600</xdr:rowOff>
    </xdr:to>
    <xdr:sp macro="" textlink="">
      <xdr:nvSpPr>
        <xdr:cNvPr id="7" name="四角形吹き出し 6"/>
        <xdr:cNvSpPr/>
      </xdr:nvSpPr>
      <xdr:spPr>
        <a:xfrm>
          <a:off x="6804660" y="4358640"/>
          <a:ext cx="1440180" cy="61722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事業目的、概要を記入してください。</a:t>
          </a:r>
        </a:p>
      </xdr:txBody>
    </xdr:sp>
    <xdr:clientData/>
  </xdr:twoCellAnchor>
  <xdr:twoCellAnchor>
    <xdr:from>
      <xdr:col>0</xdr:col>
      <xdr:colOff>251460</xdr:colOff>
      <xdr:row>20</xdr:row>
      <xdr:rowOff>175260</xdr:rowOff>
    </xdr:from>
    <xdr:to>
      <xdr:col>13</xdr:col>
      <xdr:colOff>53340</xdr:colOff>
      <xdr:row>25</xdr:row>
      <xdr:rowOff>60960</xdr:rowOff>
    </xdr:to>
    <xdr:sp macro="" textlink="">
      <xdr:nvSpPr>
        <xdr:cNvPr id="8" name="角丸四角形 7"/>
        <xdr:cNvSpPr/>
      </xdr:nvSpPr>
      <xdr:spPr>
        <a:xfrm>
          <a:off x="251460" y="4922520"/>
          <a:ext cx="6073140" cy="1104900"/>
        </a:xfrm>
        <a:prstGeom prst="roundRect">
          <a:avLst/>
        </a:prstGeom>
        <a:noFill/>
        <a:ln w="38100" cap="flat" cmpd="sng" algn="ctr">
          <a:solidFill>
            <a:schemeClr val="accent1">
              <a:lumMod val="5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533400</xdr:colOff>
      <xdr:row>21</xdr:row>
      <xdr:rowOff>236220</xdr:rowOff>
    </xdr:from>
    <xdr:to>
      <xdr:col>15</xdr:col>
      <xdr:colOff>632460</xdr:colOff>
      <xdr:row>25</xdr:row>
      <xdr:rowOff>30480</xdr:rowOff>
    </xdr:to>
    <xdr:sp macro="" textlink="">
      <xdr:nvSpPr>
        <xdr:cNvPr id="9" name="四角形吹き出し 8"/>
        <xdr:cNvSpPr/>
      </xdr:nvSpPr>
      <xdr:spPr>
        <a:xfrm>
          <a:off x="6804660" y="5227320"/>
          <a:ext cx="1440180" cy="76962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６．事業費内訳を記入すると自動で計算されます。</a:t>
          </a:r>
        </a:p>
      </xdr:txBody>
    </xdr:sp>
    <xdr:clientData/>
  </xdr:twoCellAnchor>
  <xdr:twoCellAnchor>
    <xdr:from>
      <xdr:col>0</xdr:col>
      <xdr:colOff>251460</xdr:colOff>
      <xdr:row>28</xdr:row>
      <xdr:rowOff>152400</xdr:rowOff>
    </xdr:from>
    <xdr:to>
      <xdr:col>13</xdr:col>
      <xdr:colOff>53340</xdr:colOff>
      <xdr:row>35</xdr:row>
      <xdr:rowOff>76200</xdr:rowOff>
    </xdr:to>
    <xdr:sp macro="" textlink="">
      <xdr:nvSpPr>
        <xdr:cNvPr id="10" name="角丸四角形 9"/>
        <xdr:cNvSpPr/>
      </xdr:nvSpPr>
      <xdr:spPr>
        <a:xfrm>
          <a:off x="251460" y="6850380"/>
          <a:ext cx="6073140" cy="1630680"/>
        </a:xfrm>
        <a:prstGeom prst="roundRect">
          <a:avLst/>
        </a:prstGeom>
        <a:noFill/>
        <a:ln w="38100" cap="flat" cmpd="sng" algn="ctr">
          <a:solidFill>
            <a:schemeClr val="accent1">
              <a:lumMod val="5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533400</xdr:colOff>
      <xdr:row>30</xdr:row>
      <xdr:rowOff>45720</xdr:rowOff>
    </xdr:from>
    <xdr:to>
      <xdr:col>15</xdr:col>
      <xdr:colOff>632460</xdr:colOff>
      <xdr:row>33</xdr:row>
      <xdr:rowOff>83820</xdr:rowOff>
    </xdr:to>
    <xdr:sp macro="" textlink="">
      <xdr:nvSpPr>
        <xdr:cNvPr id="11" name="四角形吹き出し 10"/>
        <xdr:cNvSpPr/>
      </xdr:nvSpPr>
      <xdr:spPr>
        <a:xfrm>
          <a:off x="6804660" y="7231380"/>
          <a:ext cx="1440180" cy="76962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６．事業費内訳を記入すると自動で計算されます。</a:t>
          </a:r>
        </a:p>
      </xdr:txBody>
    </xdr:sp>
    <xdr:clientData/>
  </xdr:twoCellAnchor>
  <xdr:twoCellAnchor>
    <xdr:from>
      <xdr:col>4</xdr:col>
      <xdr:colOff>472440</xdr:colOff>
      <xdr:row>25</xdr:row>
      <xdr:rowOff>205740</xdr:rowOff>
    </xdr:from>
    <xdr:to>
      <xdr:col>9</xdr:col>
      <xdr:colOff>228600</xdr:colOff>
      <xdr:row>27</xdr:row>
      <xdr:rowOff>68580</xdr:rowOff>
    </xdr:to>
    <xdr:sp macro="" textlink="">
      <xdr:nvSpPr>
        <xdr:cNvPr id="12" name="角丸四角形 11"/>
        <xdr:cNvSpPr/>
      </xdr:nvSpPr>
      <xdr:spPr>
        <a:xfrm>
          <a:off x="2286000" y="6172200"/>
          <a:ext cx="2232660" cy="35052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533400</xdr:colOff>
      <xdr:row>25</xdr:row>
      <xdr:rowOff>182880</xdr:rowOff>
    </xdr:from>
    <xdr:to>
      <xdr:col>15</xdr:col>
      <xdr:colOff>632460</xdr:colOff>
      <xdr:row>28</xdr:row>
      <xdr:rowOff>68580</xdr:rowOff>
    </xdr:to>
    <xdr:sp macro="" textlink="">
      <xdr:nvSpPr>
        <xdr:cNvPr id="13" name="四角形吹き出し 12"/>
        <xdr:cNvSpPr/>
      </xdr:nvSpPr>
      <xdr:spPr>
        <a:xfrm>
          <a:off x="6804660" y="6149340"/>
          <a:ext cx="1440180" cy="617220"/>
        </a:xfrm>
        <a:prstGeom prst="wedgeRectCallout">
          <a:avLst>
            <a:gd name="adj1" fmla="val -203373"/>
            <a:gd name="adj2" fmla="val -2534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完了予定日を記入してください</a:t>
          </a:r>
        </a:p>
      </xdr:txBody>
    </xdr:sp>
    <xdr:clientData/>
  </xdr:twoCellAnchor>
  <xdr:twoCellAnchor>
    <xdr:from>
      <xdr:col>0</xdr:col>
      <xdr:colOff>289560</xdr:colOff>
      <xdr:row>43</xdr:row>
      <xdr:rowOff>228600</xdr:rowOff>
    </xdr:from>
    <xdr:to>
      <xdr:col>3</xdr:col>
      <xdr:colOff>7620</xdr:colOff>
      <xdr:row>75</xdr:row>
      <xdr:rowOff>68580</xdr:rowOff>
    </xdr:to>
    <xdr:sp macro="" textlink="">
      <xdr:nvSpPr>
        <xdr:cNvPr id="14" name="角丸四角形 13"/>
        <xdr:cNvSpPr/>
      </xdr:nvSpPr>
      <xdr:spPr>
        <a:xfrm>
          <a:off x="289560" y="10637520"/>
          <a:ext cx="1036320" cy="8252460"/>
        </a:xfrm>
        <a:prstGeom prst="roundRect">
          <a:avLst>
            <a:gd name="adj" fmla="val 7843"/>
          </a:avLst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198120</xdr:colOff>
      <xdr:row>76</xdr:row>
      <xdr:rowOff>190500</xdr:rowOff>
    </xdr:from>
    <xdr:to>
      <xdr:col>3</xdr:col>
      <xdr:colOff>320040</xdr:colOff>
      <xdr:row>80</xdr:row>
      <xdr:rowOff>22860</xdr:rowOff>
    </xdr:to>
    <xdr:sp macro="" textlink="">
      <xdr:nvSpPr>
        <xdr:cNvPr id="15" name="四角形吹き出し 14"/>
        <xdr:cNvSpPr/>
      </xdr:nvSpPr>
      <xdr:spPr>
        <a:xfrm>
          <a:off x="198120" y="19263360"/>
          <a:ext cx="1440180" cy="838200"/>
        </a:xfrm>
        <a:prstGeom prst="wedgeRectCallout">
          <a:avLst>
            <a:gd name="adj1" fmla="val -31945"/>
            <a:gd name="adj2" fmla="val -899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対象事業の総事業費を記入してください。</a:t>
          </a:r>
        </a:p>
      </xdr:txBody>
    </xdr:sp>
    <xdr:clientData/>
  </xdr:twoCellAnchor>
  <xdr:twoCellAnchor>
    <xdr:from>
      <xdr:col>2</xdr:col>
      <xdr:colOff>487680</xdr:colOff>
      <xdr:row>43</xdr:row>
      <xdr:rowOff>228600</xdr:rowOff>
    </xdr:from>
    <xdr:to>
      <xdr:col>4</xdr:col>
      <xdr:colOff>480060</xdr:colOff>
      <xdr:row>75</xdr:row>
      <xdr:rowOff>68580</xdr:rowOff>
    </xdr:to>
    <xdr:sp macro="" textlink="">
      <xdr:nvSpPr>
        <xdr:cNvPr id="16" name="角丸四角形 15"/>
        <xdr:cNvSpPr/>
      </xdr:nvSpPr>
      <xdr:spPr>
        <a:xfrm>
          <a:off x="1310640" y="10637520"/>
          <a:ext cx="982980" cy="8252460"/>
        </a:xfrm>
        <a:prstGeom prst="roundRect">
          <a:avLst>
            <a:gd name="adj" fmla="val 7843"/>
          </a:avLst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426720</xdr:colOff>
      <xdr:row>76</xdr:row>
      <xdr:rowOff>198120</xdr:rowOff>
    </xdr:from>
    <xdr:to>
      <xdr:col>6</xdr:col>
      <xdr:colOff>381000</xdr:colOff>
      <xdr:row>80</xdr:row>
      <xdr:rowOff>22860</xdr:rowOff>
    </xdr:to>
    <xdr:sp macro="" textlink="">
      <xdr:nvSpPr>
        <xdr:cNvPr id="17" name="四角形吹き出し 16"/>
        <xdr:cNvSpPr/>
      </xdr:nvSpPr>
      <xdr:spPr>
        <a:xfrm>
          <a:off x="1744980" y="19270980"/>
          <a:ext cx="1440180" cy="830580"/>
        </a:xfrm>
        <a:prstGeom prst="wedgeRectCallout">
          <a:avLst>
            <a:gd name="adj1" fmla="val -33532"/>
            <a:gd name="adj2" fmla="val -9066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補助対象経費は、税額、撤去・処分等の経費は含みません。</a:t>
          </a:r>
        </a:p>
      </xdr:txBody>
    </xdr:sp>
    <xdr:clientData/>
  </xdr:twoCellAnchor>
  <xdr:twoCellAnchor>
    <xdr:from>
      <xdr:col>5</xdr:col>
      <xdr:colOff>0</xdr:colOff>
      <xdr:row>43</xdr:row>
      <xdr:rowOff>228600</xdr:rowOff>
    </xdr:from>
    <xdr:to>
      <xdr:col>6</xdr:col>
      <xdr:colOff>487680</xdr:colOff>
      <xdr:row>75</xdr:row>
      <xdr:rowOff>68580</xdr:rowOff>
    </xdr:to>
    <xdr:sp macro="" textlink="">
      <xdr:nvSpPr>
        <xdr:cNvPr id="18" name="角丸四角形 17"/>
        <xdr:cNvSpPr/>
      </xdr:nvSpPr>
      <xdr:spPr>
        <a:xfrm>
          <a:off x="2308860" y="10637520"/>
          <a:ext cx="982980" cy="8252460"/>
        </a:xfrm>
        <a:prstGeom prst="roundRect">
          <a:avLst>
            <a:gd name="adj" fmla="val 7843"/>
          </a:avLst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472440</xdr:colOff>
      <xdr:row>76</xdr:row>
      <xdr:rowOff>190500</xdr:rowOff>
    </xdr:from>
    <xdr:to>
      <xdr:col>9</xdr:col>
      <xdr:colOff>426720</xdr:colOff>
      <xdr:row>80</xdr:row>
      <xdr:rowOff>22860</xdr:rowOff>
    </xdr:to>
    <xdr:sp macro="" textlink="">
      <xdr:nvSpPr>
        <xdr:cNvPr id="19" name="四角形吹き出し 18"/>
        <xdr:cNvSpPr/>
      </xdr:nvSpPr>
      <xdr:spPr>
        <a:xfrm>
          <a:off x="3276600" y="19263360"/>
          <a:ext cx="1440180" cy="838200"/>
        </a:xfrm>
        <a:prstGeom prst="wedgeRectCallout">
          <a:avLst>
            <a:gd name="adj1" fmla="val -50992"/>
            <a:gd name="adj2" fmla="val -9155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設備の各単位の数量を記載してください。</a:t>
          </a:r>
        </a:p>
      </xdr:txBody>
    </xdr:sp>
    <xdr:clientData/>
  </xdr:twoCellAnchor>
  <xdr:twoCellAnchor>
    <xdr:from>
      <xdr:col>7</xdr:col>
      <xdr:colOff>22860</xdr:colOff>
      <xdr:row>43</xdr:row>
      <xdr:rowOff>215900</xdr:rowOff>
    </xdr:from>
    <xdr:to>
      <xdr:col>11</xdr:col>
      <xdr:colOff>469900</xdr:colOff>
      <xdr:row>75</xdr:row>
      <xdr:rowOff>50800</xdr:rowOff>
    </xdr:to>
    <xdr:sp macro="" textlink="">
      <xdr:nvSpPr>
        <xdr:cNvPr id="20" name="角丸四角形 19"/>
        <xdr:cNvSpPr/>
      </xdr:nvSpPr>
      <xdr:spPr>
        <a:xfrm>
          <a:off x="3324860" y="10528300"/>
          <a:ext cx="2428240" cy="8242300"/>
        </a:xfrm>
        <a:prstGeom prst="roundRect">
          <a:avLst>
            <a:gd name="adj" fmla="val 5684"/>
          </a:avLst>
        </a:prstGeom>
        <a:noFill/>
        <a:ln w="38100" cap="flat" cmpd="sng" algn="ctr">
          <a:solidFill>
            <a:schemeClr val="accent1">
              <a:lumMod val="5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457200</xdr:colOff>
      <xdr:row>44</xdr:row>
      <xdr:rowOff>261620</xdr:rowOff>
    </xdr:from>
    <xdr:to>
      <xdr:col>15</xdr:col>
      <xdr:colOff>60960</xdr:colOff>
      <xdr:row>48</xdr:row>
      <xdr:rowOff>139700</xdr:rowOff>
    </xdr:to>
    <xdr:sp macro="" textlink="">
      <xdr:nvSpPr>
        <xdr:cNvPr id="21" name="四角形吹き出し 20"/>
        <xdr:cNvSpPr/>
      </xdr:nvSpPr>
      <xdr:spPr>
        <a:xfrm>
          <a:off x="6235700" y="10840720"/>
          <a:ext cx="1445260" cy="881380"/>
        </a:xfrm>
        <a:prstGeom prst="wedgeRectCallout">
          <a:avLst>
            <a:gd name="adj1" fmla="val -80622"/>
            <a:gd name="adj2" fmla="val -339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赤枠を入力することで自動的に計算されます。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F9" sqref="F9"/>
    </sheetView>
  </sheetViews>
  <sheetFormatPr defaultRowHeight="19.8" customHeight="1" x14ac:dyDescent="0.2"/>
  <cols>
    <col min="1" max="1" width="4.296875" style="2" customWidth="1"/>
    <col min="2" max="13" width="6.5" style="2" customWidth="1"/>
    <col min="14" max="16384" width="8.796875" style="2"/>
  </cols>
  <sheetData>
    <row r="1" spans="1:13" ht="19.2" customHeight="1" x14ac:dyDescent="0.2">
      <c r="A1" s="1" t="s">
        <v>57</v>
      </c>
    </row>
    <row r="2" spans="1:13" ht="19.2" customHeight="1" x14ac:dyDescent="0.2">
      <c r="J2" s="52" t="s">
        <v>51</v>
      </c>
      <c r="K2" s="52"/>
      <c r="L2" s="52"/>
      <c r="M2" s="52"/>
    </row>
    <row r="3" spans="1:13" ht="19.2" customHeight="1" x14ac:dyDescent="0.2">
      <c r="J3" s="7"/>
      <c r="K3" s="7"/>
      <c r="L3" s="7"/>
      <c r="M3" s="7"/>
    </row>
    <row r="4" spans="1:13" ht="19.2" customHeight="1" x14ac:dyDescent="0.2">
      <c r="A4" s="2" t="s">
        <v>0</v>
      </c>
      <c r="J4" s="7"/>
      <c r="K4" s="7"/>
      <c r="L4" s="7"/>
      <c r="M4" s="7"/>
    </row>
    <row r="5" spans="1:13" ht="19.2" customHeight="1" x14ac:dyDescent="0.2">
      <c r="J5" s="7"/>
      <c r="K5" s="7"/>
      <c r="L5" s="7"/>
      <c r="M5" s="7"/>
    </row>
    <row r="6" spans="1:13" ht="19.2" customHeight="1" x14ac:dyDescent="0.2">
      <c r="F6" s="3"/>
      <c r="G6" s="60" t="s">
        <v>21</v>
      </c>
      <c r="H6" s="60"/>
      <c r="I6" s="60"/>
      <c r="J6" s="7"/>
      <c r="K6" s="7"/>
      <c r="L6" s="7"/>
      <c r="M6" s="7"/>
    </row>
    <row r="7" spans="1:13" ht="19.2" customHeight="1" x14ac:dyDescent="0.2">
      <c r="F7" s="3"/>
      <c r="G7" s="60" t="s">
        <v>19</v>
      </c>
      <c r="H7" s="60"/>
      <c r="I7" s="60"/>
      <c r="J7" s="7"/>
      <c r="K7" s="7"/>
      <c r="L7" s="7"/>
      <c r="M7" s="7"/>
    </row>
    <row r="8" spans="1:13" ht="19.2" customHeight="1" x14ac:dyDescent="0.2">
      <c r="F8" s="3"/>
      <c r="G8" s="60" t="s">
        <v>30</v>
      </c>
      <c r="H8" s="60"/>
      <c r="I8" s="60"/>
      <c r="J8" s="7"/>
      <c r="K8" s="7"/>
      <c r="L8" s="7"/>
      <c r="M8" s="26" t="s">
        <v>20</v>
      </c>
    </row>
    <row r="9" spans="1:13" ht="19.2" customHeight="1" x14ac:dyDescent="0.5">
      <c r="G9" s="60" t="s">
        <v>42</v>
      </c>
      <c r="H9" s="60"/>
      <c r="I9" s="76"/>
      <c r="J9" s="6"/>
      <c r="K9" s="7"/>
      <c r="L9" s="7"/>
      <c r="M9" s="7"/>
    </row>
    <row r="10" spans="1:13" ht="19.2" customHeight="1" x14ac:dyDescent="0.5">
      <c r="G10" s="4"/>
      <c r="H10" s="4"/>
      <c r="I10" s="5"/>
      <c r="J10" s="6"/>
      <c r="K10" s="7"/>
      <c r="L10" s="7"/>
      <c r="M10" s="7"/>
    </row>
    <row r="11" spans="1:13" ht="19.2" customHeight="1" x14ac:dyDescent="0.2">
      <c r="A11" s="61" t="s">
        <v>72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19.2" customHeight="1" x14ac:dyDescent="0.2"/>
    <row r="13" spans="1:13" ht="18" customHeight="1" x14ac:dyDescent="0.2">
      <c r="A13" s="81" t="s">
        <v>52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1:13" ht="18" customHeight="1" x14ac:dyDescent="0.2">
      <c r="A14" s="70" t="s">
        <v>50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 ht="11.4" customHeight="1" x14ac:dyDescent="0.2">
      <c r="A15" s="8"/>
      <c r="B15" s="8"/>
      <c r="C15" s="8"/>
      <c r="D15" s="8"/>
      <c r="E15" s="8"/>
      <c r="F15" s="8"/>
    </row>
    <row r="16" spans="1:13" ht="19.2" customHeight="1" x14ac:dyDescent="0.2">
      <c r="A16" s="61" t="s">
        <v>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9.2" customHeight="1" x14ac:dyDescent="0.2"/>
    <row r="18" spans="1:13" ht="19.2" customHeight="1" x14ac:dyDescent="0.2">
      <c r="A18" s="2" t="s">
        <v>2</v>
      </c>
    </row>
    <row r="19" spans="1:13" ht="19.2" customHeight="1" x14ac:dyDescent="0.2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1:13" ht="19.2" customHeight="1" x14ac:dyDescent="0.2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19.2" customHeight="1" x14ac:dyDescent="0.2">
      <c r="A21" s="2" t="s">
        <v>22</v>
      </c>
      <c r="G21" s="9"/>
      <c r="M21" s="9" t="s">
        <v>23</v>
      </c>
    </row>
    <row r="22" spans="1:13" ht="19.2" customHeight="1" x14ac:dyDescent="0.2">
      <c r="B22" s="62" t="s">
        <v>55</v>
      </c>
      <c r="C22" s="63"/>
      <c r="D22" s="10"/>
      <c r="E22" s="11"/>
      <c r="F22" s="12"/>
      <c r="G22" s="11"/>
      <c r="H22" s="12"/>
      <c r="I22" s="11"/>
      <c r="J22" s="80"/>
      <c r="K22" s="63"/>
      <c r="L22" s="77" t="s">
        <v>4</v>
      </c>
      <c r="M22" s="78"/>
    </row>
    <row r="23" spans="1:13" ht="19.2" customHeight="1" x14ac:dyDescent="0.2">
      <c r="B23" s="64" t="s">
        <v>3</v>
      </c>
      <c r="C23" s="65"/>
      <c r="D23" s="72" t="s">
        <v>7</v>
      </c>
      <c r="E23" s="73"/>
      <c r="F23" s="54" t="s">
        <v>8</v>
      </c>
      <c r="G23" s="54"/>
      <c r="H23" s="54" t="s">
        <v>10</v>
      </c>
      <c r="I23" s="54"/>
      <c r="J23" s="54" t="s">
        <v>4</v>
      </c>
      <c r="K23" s="54"/>
      <c r="L23" s="62" t="s">
        <v>5</v>
      </c>
      <c r="M23" s="63"/>
    </row>
    <row r="24" spans="1:13" ht="19.2" customHeight="1" x14ac:dyDescent="0.2">
      <c r="B24" s="66"/>
      <c r="C24" s="67"/>
      <c r="D24" s="74"/>
      <c r="E24" s="75"/>
      <c r="F24" s="55" t="s">
        <v>9</v>
      </c>
      <c r="G24" s="55"/>
      <c r="H24" s="55" t="s">
        <v>11</v>
      </c>
      <c r="I24" s="55"/>
      <c r="J24" s="55" t="s">
        <v>12</v>
      </c>
      <c r="K24" s="55"/>
      <c r="L24" s="74" t="s">
        <v>6</v>
      </c>
      <c r="M24" s="75"/>
    </row>
    <row r="25" spans="1:13" ht="19.2" customHeight="1" x14ac:dyDescent="0.2">
      <c r="B25" s="68">
        <f>B46+B50+B54+B57+B60+B63+B66+B69+B72+B75</f>
        <v>0</v>
      </c>
      <c r="C25" s="69"/>
      <c r="D25" s="56">
        <f>D46+D50+D54+D57+B60+D63+D66+D69+D72+D75</f>
        <v>0</v>
      </c>
      <c r="E25" s="45"/>
      <c r="F25" s="56">
        <f>K46+K50+K54+K57+K60+K63+K66+K69+K72+K75</f>
        <v>0</v>
      </c>
      <c r="G25" s="45"/>
      <c r="H25" s="56">
        <f>B25-F25-J25-L25</f>
        <v>0</v>
      </c>
      <c r="I25" s="45"/>
      <c r="J25" s="45"/>
      <c r="K25" s="45"/>
      <c r="L25" s="79"/>
      <c r="M25" s="69"/>
    </row>
    <row r="26" spans="1:13" ht="19.2" customHeight="1" x14ac:dyDescent="0.2"/>
    <row r="27" spans="1:13" ht="19.2" customHeight="1" x14ac:dyDescent="0.2">
      <c r="A27" s="2" t="s">
        <v>24</v>
      </c>
      <c r="F27" s="53" t="s">
        <v>56</v>
      </c>
      <c r="G27" s="53"/>
      <c r="H27" s="53"/>
      <c r="I27" s="53"/>
    </row>
    <row r="28" spans="1:13" ht="19.2" customHeight="1" x14ac:dyDescent="0.2"/>
    <row r="29" spans="1:13" ht="19.2" customHeight="1" x14ac:dyDescent="0.2">
      <c r="A29" s="2" t="s">
        <v>38</v>
      </c>
      <c r="M29" s="9" t="s">
        <v>23</v>
      </c>
    </row>
    <row r="30" spans="1:13" ht="19.2" customHeight="1" x14ac:dyDescent="0.5">
      <c r="B30" s="45" t="s">
        <v>13</v>
      </c>
      <c r="C30" s="45"/>
      <c r="D30" s="46"/>
      <c r="E30" s="46"/>
      <c r="F30" s="50" t="s">
        <v>25</v>
      </c>
      <c r="G30" s="51"/>
      <c r="H30" s="51"/>
      <c r="I30" s="51"/>
      <c r="J30" s="50" t="s">
        <v>26</v>
      </c>
      <c r="K30" s="51"/>
      <c r="L30" s="51"/>
      <c r="M30" s="51"/>
    </row>
    <row r="31" spans="1:13" ht="19.2" customHeight="1" x14ac:dyDescent="0.5">
      <c r="B31" s="36" t="s">
        <v>14</v>
      </c>
      <c r="C31" s="36"/>
      <c r="D31" s="45" t="s">
        <v>28</v>
      </c>
      <c r="E31" s="45"/>
      <c r="F31" s="48">
        <f>H25</f>
        <v>0</v>
      </c>
      <c r="G31" s="46"/>
      <c r="H31" s="46"/>
      <c r="I31" s="46"/>
      <c r="J31" s="57"/>
      <c r="K31" s="46"/>
      <c r="L31" s="46"/>
      <c r="M31" s="46"/>
    </row>
    <row r="32" spans="1:13" ht="19.2" customHeight="1" x14ac:dyDescent="0.5">
      <c r="B32" s="36"/>
      <c r="C32" s="36"/>
      <c r="D32" s="45" t="s">
        <v>29</v>
      </c>
      <c r="E32" s="45"/>
      <c r="F32" s="48">
        <f>F25</f>
        <v>0</v>
      </c>
      <c r="G32" s="46"/>
      <c r="H32" s="46"/>
      <c r="I32" s="46"/>
      <c r="J32" s="58"/>
      <c r="K32" s="59"/>
      <c r="L32" s="59"/>
      <c r="M32" s="59"/>
    </row>
    <row r="33" spans="1:13" ht="19.2" customHeight="1" x14ac:dyDescent="0.5">
      <c r="B33" s="36"/>
      <c r="C33" s="36"/>
      <c r="D33" s="45" t="s">
        <v>15</v>
      </c>
      <c r="E33" s="45"/>
      <c r="F33" s="47">
        <f>F31+F32</f>
        <v>0</v>
      </c>
      <c r="G33" s="46"/>
      <c r="H33" s="46"/>
      <c r="I33" s="46"/>
      <c r="J33" s="57"/>
      <c r="K33" s="46"/>
      <c r="L33" s="46"/>
      <c r="M33" s="46"/>
    </row>
    <row r="34" spans="1:13" ht="19.2" customHeight="1" x14ac:dyDescent="0.5">
      <c r="B34" s="36" t="s">
        <v>16</v>
      </c>
      <c r="C34" s="36"/>
      <c r="D34" s="45"/>
      <c r="E34" s="45"/>
      <c r="F34" s="48">
        <f>B25</f>
        <v>0</v>
      </c>
      <c r="G34" s="46"/>
      <c r="H34" s="46"/>
      <c r="I34" s="46"/>
      <c r="J34" s="57"/>
      <c r="K34" s="46"/>
      <c r="L34" s="46"/>
      <c r="M34" s="46"/>
    </row>
    <row r="35" spans="1:13" ht="19.2" customHeight="1" x14ac:dyDescent="0.5">
      <c r="B35" s="36"/>
      <c r="C35" s="36"/>
      <c r="D35" s="45" t="s">
        <v>15</v>
      </c>
      <c r="E35" s="45"/>
      <c r="F35" s="49">
        <f>F34</f>
        <v>0</v>
      </c>
      <c r="G35" s="46"/>
      <c r="H35" s="46"/>
      <c r="I35" s="46"/>
      <c r="J35" s="57"/>
      <c r="K35" s="46"/>
      <c r="L35" s="46"/>
      <c r="M35" s="46"/>
    </row>
    <row r="36" spans="1:13" s="13" customFormat="1" ht="19.2" customHeight="1" x14ac:dyDescent="0.2"/>
    <row r="37" spans="1:13" ht="19.2" customHeight="1" x14ac:dyDescent="0.2">
      <c r="A37" s="2" t="s">
        <v>17</v>
      </c>
    </row>
    <row r="38" spans="1:13" ht="19.2" customHeight="1" x14ac:dyDescent="0.2">
      <c r="A38" s="2" t="s">
        <v>18</v>
      </c>
    </row>
    <row r="39" spans="1:13" ht="19.2" customHeight="1" x14ac:dyDescent="0.2">
      <c r="A39" s="2" t="s">
        <v>27</v>
      </c>
    </row>
    <row r="40" spans="1:13" ht="19.2" customHeight="1" x14ac:dyDescent="0.2">
      <c r="A40" s="2" t="s">
        <v>48</v>
      </c>
    </row>
    <row r="42" spans="1:13" ht="21" customHeight="1" x14ac:dyDescent="0.2">
      <c r="A42" s="2" t="s">
        <v>31</v>
      </c>
    </row>
    <row r="43" spans="1:13" ht="21" customHeight="1" x14ac:dyDescent="0.2">
      <c r="B43" s="43" t="s">
        <v>33</v>
      </c>
      <c r="C43" s="43"/>
      <c r="D43" s="43"/>
    </row>
    <row r="44" spans="1:13" ht="21" customHeight="1" x14ac:dyDescent="0.2">
      <c r="A44" s="3" t="s">
        <v>40</v>
      </c>
      <c r="B44" s="14"/>
      <c r="C44" s="14"/>
    </row>
    <row r="45" spans="1:13" ht="21" customHeight="1" x14ac:dyDescent="0.2">
      <c r="A45" s="1"/>
      <c r="B45" s="36" t="s">
        <v>32</v>
      </c>
      <c r="C45" s="36"/>
      <c r="D45" s="36" t="s">
        <v>49</v>
      </c>
      <c r="E45" s="36"/>
      <c r="F45" s="36" t="s">
        <v>58</v>
      </c>
      <c r="G45" s="36"/>
      <c r="H45" s="36" t="s">
        <v>34</v>
      </c>
      <c r="I45" s="36"/>
      <c r="J45" s="15" t="s">
        <v>35</v>
      </c>
      <c r="K45" s="36" t="s">
        <v>36</v>
      </c>
      <c r="L45" s="36"/>
      <c r="M45" s="16"/>
    </row>
    <row r="46" spans="1:13" ht="21" customHeight="1" x14ac:dyDescent="0.2">
      <c r="A46" s="1"/>
      <c r="B46" s="35"/>
      <c r="C46" s="35"/>
      <c r="D46" s="35"/>
      <c r="E46" s="35"/>
      <c r="F46" s="38"/>
      <c r="G46" s="38"/>
      <c r="H46" s="39">
        <f>ROUNDDOWN(ROUNDDOWN(F46,0)*70000,-3)</f>
        <v>0</v>
      </c>
      <c r="I46" s="39"/>
      <c r="J46" s="17" t="s">
        <v>39</v>
      </c>
      <c r="K46" s="39">
        <f>H46</f>
        <v>0</v>
      </c>
      <c r="L46" s="39"/>
      <c r="M46" s="16"/>
    </row>
    <row r="47" spans="1:13" ht="16.2" customHeight="1" x14ac:dyDescent="0.2">
      <c r="A47" s="1"/>
      <c r="B47" s="24" t="s">
        <v>59</v>
      </c>
      <c r="C47" s="22"/>
      <c r="D47" s="22"/>
      <c r="E47" s="22"/>
      <c r="F47" s="23"/>
      <c r="G47" s="23"/>
      <c r="H47" s="20"/>
      <c r="I47" s="20"/>
      <c r="J47" s="21"/>
      <c r="K47" s="20"/>
      <c r="L47" s="20"/>
      <c r="M47" s="16"/>
    </row>
    <row r="48" spans="1:13" ht="21" customHeight="1" x14ac:dyDescent="0.2">
      <c r="A48" s="3" t="s">
        <v>43</v>
      </c>
      <c r="B48" s="14"/>
      <c r="C48" s="14"/>
      <c r="D48" s="14"/>
      <c r="E48" s="14"/>
    </row>
    <row r="49" spans="1:13" ht="21" customHeight="1" x14ac:dyDescent="0.2">
      <c r="A49" s="1"/>
      <c r="B49" s="36" t="s">
        <v>32</v>
      </c>
      <c r="C49" s="36"/>
      <c r="D49" s="36" t="s">
        <v>49</v>
      </c>
      <c r="E49" s="36"/>
      <c r="F49" s="36" t="s">
        <v>44</v>
      </c>
      <c r="G49" s="36"/>
      <c r="H49" s="36" t="s">
        <v>34</v>
      </c>
      <c r="I49" s="36"/>
      <c r="J49" s="15" t="s">
        <v>35</v>
      </c>
      <c r="K49" s="36" t="s">
        <v>36</v>
      </c>
      <c r="L49" s="36"/>
      <c r="M49" s="16"/>
    </row>
    <row r="50" spans="1:13" ht="21" customHeight="1" x14ac:dyDescent="0.2">
      <c r="A50" s="1"/>
      <c r="B50" s="35"/>
      <c r="C50" s="35"/>
      <c r="D50" s="35"/>
      <c r="E50" s="35"/>
      <c r="F50" s="38"/>
      <c r="G50" s="38"/>
      <c r="H50" s="39">
        <f>ROUNDDOWN(ROUNDDOWN(F50,0)*50000,-3)</f>
        <v>0</v>
      </c>
      <c r="I50" s="39"/>
      <c r="J50" s="17" t="s">
        <v>39</v>
      </c>
      <c r="K50" s="39">
        <f>H50</f>
        <v>0</v>
      </c>
      <c r="L50" s="39"/>
      <c r="M50" s="16"/>
    </row>
    <row r="51" spans="1:13" ht="16.2" customHeight="1" x14ac:dyDescent="0.2">
      <c r="A51" s="1"/>
      <c r="B51" s="24" t="s">
        <v>59</v>
      </c>
      <c r="C51" s="22"/>
      <c r="D51" s="22"/>
      <c r="E51" s="22"/>
      <c r="F51" s="23"/>
      <c r="G51" s="23"/>
      <c r="H51" s="20"/>
      <c r="I51" s="20"/>
      <c r="J51" s="21"/>
      <c r="K51" s="20"/>
      <c r="L51" s="20"/>
      <c r="M51" s="16"/>
    </row>
    <row r="52" spans="1:13" ht="21" customHeight="1" x14ac:dyDescent="0.2">
      <c r="A52" s="3" t="s">
        <v>60</v>
      </c>
      <c r="B52" s="14"/>
      <c r="C52" s="14"/>
      <c r="D52" s="14"/>
      <c r="E52" s="14"/>
    </row>
    <row r="53" spans="1:13" ht="21" customHeight="1" x14ac:dyDescent="0.2">
      <c r="A53" s="1"/>
      <c r="B53" s="36" t="s">
        <v>32</v>
      </c>
      <c r="C53" s="36"/>
      <c r="D53" s="36" t="s">
        <v>49</v>
      </c>
      <c r="E53" s="36"/>
      <c r="F53" s="36" t="s">
        <v>45</v>
      </c>
      <c r="G53" s="36"/>
      <c r="H53" s="36" t="s">
        <v>34</v>
      </c>
      <c r="I53" s="36"/>
      <c r="J53" s="15" t="s">
        <v>35</v>
      </c>
      <c r="K53" s="36" t="s">
        <v>36</v>
      </c>
      <c r="L53" s="36"/>
      <c r="M53" s="16"/>
    </row>
    <row r="54" spans="1:13" ht="21" customHeight="1" x14ac:dyDescent="0.2">
      <c r="A54" s="1"/>
      <c r="B54" s="35"/>
      <c r="C54" s="35"/>
      <c r="D54" s="35"/>
      <c r="E54" s="35"/>
      <c r="F54" s="40"/>
      <c r="G54" s="40"/>
      <c r="H54" s="39">
        <f>IF(D54="",0,IF(D54/ROUNDDOWN(F54,1)&gt;155000,"対象外",D54))</f>
        <v>0</v>
      </c>
      <c r="I54" s="39"/>
      <c r="J54" s="18">
        <v>0.33333333333333331</v>
      </c>
      <c r="K54" s="39">
        <f>ROUNDDOWN(H54*J54,-3)</f>
        <v>0</v>
      </c>
      <c r="L54" s="39"/>
      <c r="M54" s="16"/>
    </row>
    <row r="55" spans="1:13" ht="21" customHeight="1" x14ac:dyDescent="0.2">
      <c r="A55" s="3" t="s">
        <v>61</v>
      </c>
      <c r="B55" s="14"/>
      <c r="C55" s="14"/>
      <c r="D55" s="14"/>
      <c r="E55" s="14"/>
    </row>
    <row r="56" spans="1:13" ht="21" customHeight="1" x14ac:dyDescent="0.2">
      <c r="A56" s="1"/>
      <c r="B56" s="36" t="s">
        <v>32</v>
      </c>
      <c r="C56" s="36"/>
      <c r="D56" s="36" t="s">
        <v>49</v>
      </c>
      <c r="E56" s="36"/>
      <c r="F56" s="36" t="s">
        <v>45</v>
      </c>
      <c r="G56" s="36"/>
      <c r="H56" s="36" t="s">
        <v>34</v>
      </c>
      <c r="I56" s="36"/>
      <c r="J56" s="19" t="s">
        <v>35</v>
      </c>
      <c r="K56" s="36" t="s">
        <v>36</v>
      </c>
      <c r="L56" s="36"/>
      <c r="M56" s="16"/>
    </row>
    <row r="57" spans="1:13" ht="21" customHeight="1" x14ac:dyDescent="0.2">
      <c r="A57" s="1"/>
      <c r="B57" s="35"/>
      <c r="C57" s="35"/>
      <c r="D57" s="35"/>
      <c r="E57" s="35"/>
      <c r="F57" s="40"/>
      <c r="G57" s="40"/>
      <c r="H57" s="39">
        <f>IF(D57="",0,IF(D57/ROUNDDOWN(F57,1)&gt;190000,"対象外",D57))</f>
        <v>0</v>
      </c>
      <c r="I57" s="39"/>
      <c r="J57" s="18">
        <v>0.33333333333333331</v>
      </c>
      <c r="K57" s="39">
        <f>ROUNDDOWN(H57*J57,-3)</f>
        <v>0</v>
      </c>
      <c r="L57" s="39"/>
      <c r="M57" s="16"/>
    </row>
    <row r="58" spans="1:13" ht="21" customHeight="1" x14ac:dyDescent="0.2">
      <c r="A58" s="3" t="s">
        <v>62</v>
      </c>
      <c r="B58" s="14"/>
      <c r="C58" s="14"/>
      <c r="D58" s="14"/>
      <c r="E58" s="14"/>
    </row>
    <row r="59" spans="1:13" ht="21" customHeight="1" x14ac:dyDescent="0.2">
      <c r="A59" s="1"/>
      <c r="B59" s="36" t="s">
        <v>32</v>
      </c>
      <c r="C59" s="36"/>
      <c r="D59" s="36" t="s">
        <v>49</v>
      </c>
      <c r="E59" s="36"/>
      <c r="F59" s="36" t="s">
        <v>45</v>
      </c>
      <c r="G59" s="36"/>
      <c r="H59" s="36" t="s">
        <v>34</v>
      </c>
      <c r="I59" s="36"/>
      <c r="J59" s="25" t="s">
        <v>35</v>
      </c>
      <c r="K59" s="36" t="s">
        <v>36</v>
      </c>
      <c r="L59" s="36"/>
      <c r="M59" s="16"/>
    </row>
    <row r="60" spans="1:13" ht="21" customHeight="1" x14ac:dyDescent="0.2">
      <c r="A60" s="1"/>
      <c r="B60" s="35"/>
      <c r="C60" s="35"/>
      <c r="D60" s="41" t="s">
        <v>63</v>
      </c>
      <c r="E60" s="41"/>
      <c r="F60" s="40"/>
      <c r="G60" s="40"/>
      <c r="H60" s="42" t="s">
        <v>63</v>
      </c>
      <c r="I60" s="42"/>
      <c r="J60" s="18" t="s">
        <v>64</v>
      </c>
      <c r="K60" s="39">
        <f>IFERROR(IF(F60="",0,100000),0)</f>
        <v>0</v>
      </c>
      <c r="L60" s="39"/>
      <c r="M60" s="16"/>
    </row>
    <row r="61" spans="1:13" ht="21" customHeight="1" x14ac:dyDescent="0.2">
      <c r="A61" s="3" t="s">
        <v>37</v>
      </c>
      <c r="B61" s="14"/>
      <c r="C61" s="14"/>
      <c r="D61" s="14"/>
      <c r="E61" s="14"/>
    </row>
    <row r="62" spans="1:13" ht="21" customHeight="1" x14ac:dyDescent="0.2">
      <c r="A62" s="1"/>
      <c r="B62" s="36" t="s">
        <v>32</v>
      </c>
      <c r="C62" s="36"/>
      <c r="D62" s="36" t="s">
        <v>49</v>
      </c>
      <c r="E62" s="36"/>
      <c r="F62" s="36" t="s">
        <v>44</v>
      </c>
      <c r="G62" s="36"/>
      <c r="H62" s="36" t="s">
        <v>34</v>
      </c>
      <c r="I62" s="36"/>
      <c r="J62" s="15" t="s">
        <v>35</v>
      </c>
      <c r="K62" s="36" t="s">
        <v>36</v>
      </c>
      <c r="L62" s="36"/>
      <c r="M62" s="16"/>
    </row>
    <row r="63" spans="1:13" ht="21" customHeight="1" x14ac:dyDescent="0.2">
      <c r="A63" s="1"/>
      <c r="B63" s="35"/>
      <c r="C63" s="35"/>
      <c r="D63" s="35"/>
      <c r="E63" s="35"/>
      <c r="F63" s="38"/>
      <c r="G63" s="38"/>
      <c r="H63" s="39">
        <f>D63</f>
        <v>0</v>
      </c>
      <c r="I63" s="39"/>
      <c r="J63" s="18">
        <v>0.5</v>
      </c>
      <c r="K63" s="39">
        <f>ROUNDDOWN(H63*J63,-3)</f>
        <v>0</v>
      </c>
      <c r="L63" s="39"/>
      <c r="M63" s="16"/>
    </row>
    <row r="64" spans="1:13" ht="21" customHeight="1" x14ac:dyDescent="0.2">
      <c r="A64" s="3" t="s">
        <v>65</v>
      </c>
      <c r="B64" s="14"/>
      <c r="C64" s="14"/>
      <c r="D64" s="14"/>
      <c r="E64" s="14"/>
    </row>
    <row r="65" spans="1:13" ht="21" customHeight="1" x14ac:dyDescent="0.2">
      <c r="A65" s="1"/>
      <c r="B65" s="36" t="s">
        <v>32</v>
      </c>
      <c r="C65" s="36"/>
      <c r="D65" s="36" t="s">
        <v>49</v>
      </c>
      <c r="E65" s="36"/>
      <c r="F65" s="36" t="s">
        <v>47</v>
      </c>
      <c r="G65" s="36"/>
      <c r="H65" s="36" t="s">
        <v>34</v>
      </c>
      <c r="I65" s="36"/>
      <c r="J65" s="15" t="s">
        <v>35</v>
      </c>
      <c r="K65" s="36" t="s">
        <v>36</v>
      </c>
      <c r="L65" s="36"/>
      <c r="M65" s="16"/>
    </row>
    <row r="66" spans="1:13" ht="21" customHeight="1" x14ac:dyDescent="0.2">
      <c r="A66" s="1"/>
      <c r="B66" s="35"/>
      <c r="C66" s="35"/>
      <c r="D66" s="35"/>
      <c r="E66" s="35"/>
      <c r="F66" s="44"/>
      <c r="G66" s="44"/>
      <c r="H66" s="39">
        <f>D66*F66</f>
        <v>0</v>
      </c>
      <c r="I66" s="39"/>
      <c r="J66" s="18">
        <v>0.66666666666666663</v>
      </c>
      <c r="K66" s="39">
        <f>ROUNDDOWN(H66*J66,-3)</f>
        <v>0</v>
      </c>
      <c r="L66" s="39"/>
      <c r="M66" s="16"/>
    </row>
    <row r="67" spans="1:13" ht="21" customHeight="1" x14ac:dyDescent="0.2">
      <c r="A67" s="3" t="s">
        <v>53</v>
      </c>
      <c r="B67" s="14"/>
      <c r="C67" s="14"/>
      <c r="D67" s="14"/>
      <c r="E67" s="14"/>
    </row>
    <row r="68" spans="1:13" ht="21" customHeight="1" x14ac:dyDescent="0.2">
      <c r="A68" s="1"/>
      <c r="B68" s="36" t="s">
        <v>32</v>
      </c>
      <c r="C68" s="36"/>
      <c r="D68" s="36" t="s">
        <v>49</v>
      </c>
      <c r="E68" s="36"/>
      <c r="F68" s="36" t="s">
        <v>46</v>
      </c>
      <c r="G68" s="36"/>
      <c r="H68" s="36" t="s">
        <v>34</v>
      </c>
      <c r="I68" s="36"/>
      <c r="J68" s="15" t="s">
        <v>35</v>
      </c>
      <c r="K68" s="36" t="s">
        <v>36</v>
      </c>
      <c r="L68" s="36"/>
      <c r="M68" s="16"/>
    </row>
    <row r="69" spans="1:13" ht="21" customHeight="1" x14ac:dyDescent="0.2">
      <c r="A69" s="1"/>
      <c r="B69" s="35"/>
      <c r="C69" s="35"/>
      <c r="D69" s="35"/>
      <c r="E69" s="35"/>
      <c r="F69" s="37"/>
      <c r="G69" s="37"/>
      <c r="H69" s="39">
        <f>D69*F69</f>
        <v>0</v>
      </c>
      <c r="I69" s="39"/>
      <c r="J69" s="18">
        <v>0.33333333333333331</v>
      </c>
      <c r="K69" s="39">
        <f>ROUNDDOWN(H69*J69,-3)</f>
        <v>0</v>
      </c>
      <c r="L69" s="39"/>
      <c r="M69" s="16"/>
    </row>
    <row r="70" spans="1:13" ht="21" customHeight="1" x14ac:dyDescent="0.2">
      <c r="A70" s="3" t="s">
        <v>54</v>
      </c>
      <c r="B70" s="14"/>
      <c r="C70" s="14"/>
      <c r="D70" s="14"/>
      <c r="E70" s="14"/>
    </row>
    <row r="71" spans="1:13" ht="21" customHeight="1" x14ac:dyDescent="0.2">
      <c r="A71" s="1"/>
      <c r="B71" s="36" t="s">
        <v>32</v>
      </c>
      <c r="C71" s="36"/>
      <c r="D71" s="36" t="s">
        <v>49</v>
      </c>
      <c r="E71" s="36"/>
      <c r="F71" s="36" t="s">
        <v>46</v>
      </c>
      <c r="G71" s="36"/>
      <c r="H71" s="36" t="s">
        <v>34</v>
      </c>
      <c r="I71" s="36"/>
      <c r="J71" s="15" t="s">
        <v>35</v>
      </c>
      <c r="K71" s="36" t="s">
        <v>36</v>
      </c>
      <c r="L71" s="36"/>
      <c r="M71" s="16"/>
    </row>
    <row r="72" spans="1:13" ht="21" customHeight="1" x14ac:dyDescent="0.2">
      <c r="A72" s="1"/>
      <c r="B72" s="35"/>
      <c r="C72" s="35"/>
      <c r="D72" s="35"/>
      <c r="E72" s="35"/>
      <c r="F72" s="37"/>
      <c r="G72" s="37"/>
      <c r="H72" s="39">
        <f>D72*F72</f>
        <v>0</v>
      </c>
      <c r="I72" s="39"/>
      <c r="J72" s="18">
        <v>0.5</v>
      </c>
      <c r="K72" s="39">
        <f>ROUNDDOWN(H72*J72,-3)</f>
        <v>0</v>
      </c>
      <c r="L72" s="39"/>
      <c r="M72" s="16"/>
    </row>
    <row r="73" spans="1:13" ht="21" customHeight="1" x14ac:dyDescent="0.2">
      <c r="A73" s="3" t="s">
        <v>41</v>
      </c>
      <c r="B73" s="14"/>
      <c r="C73" s="14"/>
      <c r="D73" s="14"/>
      <c r="E73" s="14"/>
    </row>
    <row r="74" spans="1:13" ht="21" customHeight="1" x14ac:dyDescent="0.2">
      <c r="A74" s="1"/>
      <c r="B74" s="36" t="s">
        <v>32</v>
      </c>
      <c r="C74" s="36"/>
      <c r="D74" s="36" t="s">
        <v>49</v>
      </c>
      <c r="E74" s="36"/>
      <c r="F74" s="36" t="s">
        <v>46</v>
      </c>
      <c r="G74" s="36"/>
      <c r="H74" s="36" t="s">
        <v>34</v>
      </c>
      <c r="I74" s="36"/>
      <c r="J74" s="15" t="s">
        <v>35</v>
      </c>
      <c r="K74" s="36" t="s">
        <v>36</v>
      </c>
      <c r="L74" s="36"/>
      <c r="M74" s="16"/>
    </row>
    <row r="75" spans="1:13" ht="21" customHeight="1" x14ac:dyDescent="0.2">
      <c r="A75" s="1"/>
      <c r="B75" s="35"/>
      <c r="C75" s="35"/>
      <c r="D75" s="35"/>
      <c r="E75" s="35"/>
      <c r="F75" s="37"/>
      <c r="G75" s="37"/>
      <c r="H75" s="39">
        <f>D75*F75</f>
        <v>0</v>
      </c>
      <c r="I75" s="39"/>
      <c r="J75" s="18">
        <v>0.5</v>
      </c>
      <c r="K75" s="39">
        <f>ROUNDDOWN(H75*J75,-3)</f>
        <v>0</v>
      </c>
      <c r="L75" s="39"/>
      <c r="M75" s="16"/>
    </row>
  </sheetData>
  <mergeCells count="153">
    <mergeCell ref="G9:I9"/>
    <mergeCell ref="L22:M22"/>
    <mergeCell ref="L23:M23"/>
    <mergeCell ref="L24:M24"/>
    <mergeCell ref="L25:M25"/>
    <mergeCell ref="J22:K22"/>
    <mergeCell ref="A13:M13"/>
    <mergeCell ref="B22:C22"/>
    <mergeCell ref="B23:C23"/>
    <mergeCell ref="B24:C24"/>
    <mergeCell ref="B25:C25"/>
    <mergeCell ref="A14:M14"/>
    <mergeCell ref="A16:M16"/>
    <mergeCell ref="B19:M20"/>
    <mergeCell ref="D23:E23"/>
    <mergeCell ref="D24:E24"/>
    <mergeCell ref="D25:E25"/>
    <mergeCell ref="J2:M2"/>
    <mergeCell ref="K45:L45"/>
    <mergeCell ref="H45:I45"/>
    <mergeCell ref="F45:G45"/>
    <mergeCell ref="F27:I27"/>
    <mergeCell ref="F23:G23"/>
    <mergeCell ref="F24:G24"/>
    <mergeCell ref="F25:G25"/>
    <mergeCell ref="J23:K23"/>
    <mergeCell ref="J24:K24"/>
    <mergeCell ref="J25:K25"/>
    <mergeCell ref="H23:I23"/>
    <mergeCell ref="H24:I24"/>
    <mergeCell ref="H25:I25"/>
    <mergeCell ref="J34:M34"/>
    <mergeCell ref="J35:M35"/>
    <mergeCell ref="J33:M33"/>
    <mergeCell ref="J30:M30"/>
    <mergeCell ref="J31:M31"/>
    <mergeCell ref="J32:M32"/>
    <mergeCell ref="G6:I6"/>
    <mergeCell ref="G7:I7"/>
    <mergeCell ref="G8:I8"/>
    <mergeCell ref="A11:M11"/>
    <mergeCell ref="B30:E30"/>
    <mergeCell ref="D31:E31"/>
    <mergeCell ref="D32:E32"/>
    <mergeCell ref="D33:E33"/>
    <mergeCell ref="D34:E34"/>
    <mergeCell ref="D35:E35"/>
    <mergeCell ref="B31:C33"/>
    <mergeCell ref="B34:C35"/>
    <mergeCell ref="F33:I33"/>
    <mergeCell ref="F34:I34"/>
    <mergeCell ref="F35:I35"/>
    <mergeCell ref="F30:I30"/>
    <mergeCell ref="F31:I31"/>
    <mergeCell ref="F32:I32"/>
    <mergeCell ref="B45:C45"/>
    <mergeCell ref="B43:D43"/>
    <mergeCell ref="B46:C46"/>
    <mergeCell ref="F46:G46"/>
    <mergeCell ref="H46:I46"/>
    <mergeCell ref="K46:L46"/>
    <mergeCell ref="D45:E45"/>
    <mergeCell ref="D46:E46"/>
    <mergeCell ref="B68:C68"/>
    <mergeCell ref="K68:L68"/>
    <mergeCell ref="F68:G68"/>
    <mergeCell ref="H68:I68"/>
    <mergeCell ref="F66:G66"/>
    <mergeCell ref="H66:I66"/>
    <mergeCell ref="B63:C63"/>
    <mergeCell ref="H63:I63"/>
    <mergeCell ref="K63:L63"/>
    <mergeCell ref="K54:L54"/>
    <mergeCell ref="F62:G62"/>
    <mergeCell ref="H62:I62"/>
    <mergeCell ref="F63:G63"/>
    <mergeCell ref="H56:I56"/>
    <mergeCell ref="F57:G57"/>
    <mergeCell ref="D49:E49"/>
    <mergeCell ref="B65:C65"/>
    <mergeCell ref="F65:G65"/>
    <mergeCell ref="H65:I65"/>
    <mergeCell ref="K65:L65"/>
    <mergeCell ref="B66:C66"/>
    <mergeCell ref="H72:I72"/>
    <mergeCell ref="K72:L72"/>
    <mergeCell ref="B71:C71"/>
    <mergeCell ref="F71:G71"/>
    <mergeCell ref="H71:I71"/>
    <mergeCell ref="K71:L71"/>
    <mergeCell ref="D65:E65"/>
    <mergeCell ref="B75:C75"/>
    <mergeCell ref="F75:G75"/>
    <mergeCell ref="H75:I75"/>
    <mergeCell ref="K75:L75"/>
    <mergeCell ref="K66:L66"/>
    <mergeCell ref="B69:C69"/>
    <mergeCell ref="F69:G69"/>
    <mergeCell ref="H69:I69"/>
    <mergeCell ref="K69:L69"/>
    <mergeCell ref="D66:E66"/>
    <mergeCell ref="D68:E68"/>
    <mergeCell ref="D69:E69"/>
    <mergeCell ref="D71:E71"/>
    <mergeCell ref="D72:E72"/>
    <mergeCell ref="D74:E74"/>
    <mergeCell ref="D75:E75"/>
    <mergeCell ref="H54:I54"/>
    <mergeCell ref="K53:L53"/>
    <mergeCell ref="B56:C56"/>
    <mergeCell ref="K56:L56"/>
    <mergeCell ref="B62:C62"/>
    <mergeCell ref="K62:L62"/>
    <mergeCell ref="H57:I57"/>
    <mergeCell ref="F56:G56"/>
    <mergeCell ref="D54:E54"/>
    <mergeCell ref="D56:E56"/>
    <mergeCell ref="D57:E57"/>
    <mergeCell ref="D62:E62"/>
    <mergeCell ref="B59:C59"/>
    <mergeCell ref="D59:E59"/>
    <mergeCell ref="F59:G59"/>
    <mergeCell ref="H59:I59"/>
    <mergeCell ref="K59:L59"/>
    <mergeCell ref="B60:C60"/>
    <mergeCell ref="D60:E60"/>
    <mergeCell ref="F60:G60"/>
    <mergeCell ref="H60:I60"/>
    <mergeCell ref="K60:L60"/>
    <mergeCell ref="D63:E63"/>
    <mergeCell ref="B74:C74"/>
    <mergeCell ref="F74:G74"/>
    <mergeCell ref="H74:I74"/>
    <mergeCell ref="K74:L74"/>
    <mergeCell ref="B72:C72"/>
    <mergeCell ref="F72:G72"/>
    <mergeCell ref="B49:C49"/>
    <mergeCell ref="F49:G49"/>
    <mergeCell ref="H49:I49"/>
    <mergeCell ref="K49:L49"/>
    <mergeCell ref="B53:C53"/>
    <mergeCell ref="F53:G53"/>
    <mergeCell ref="H53:I53"/>
    <mergeCell ref="B50:C50"/>
    <mergeCell ref="F50:G50"/>
    <mergeCell ref="H50:I50"/>
    <mergeCell ref="K50:L50"/>
    <mergeCell ref="D50:E50"/>
    <mergeCell ref="D53:E53"/>
    <mergeCell ref="B57:C57"/>
    <mergeCell ref="K57:L57"/>
    <mergeCell ref="B54:C54"/>
    <mergeCell ref="F54:G54"/>
  </mergeCells>
  <phoneticPr fontId="2"/>
  <pageMargins left="0.49" right="0.49" top="0.48" bottom="0.48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view="pageBreakPreview" zoomScale="60" zoomScaleNormal="100" workbookViewId="0">
      <selection activeCell="A11" sqref="A11:M11"/>
    </sheetView>
  </sheetViews>
  <sheetFormatPr defaultRowHeight="19.8" customHeight="1" x14ac:dyDescent="0.2"/>
  <cols>
    <col min="1" max="1" width="4.296875" style="2" customWidth="1"/>
    <col min="2" max="13" width="6.5" style="2" customWidth="1"/>
    <col min="14" max="16384" width="8.796875" style="2"/>
  </cols>
  <sheetData>
    <row r="1" spans="1:13" ht="19.2" customHeight="1" x14ac:dyDescent="0.2">
      <c r="A1" s="1" t="s">
        <v>57</v>
      </c>
    </row>
    <row r="2" spans="1:13" ht="19.2" customHeight="1" x14ac:dyDescent="0.45">
      <c r="J2" s="52" t="s">
        <v>69</v>
      </c>
      <c r="K2" s="82"/>
      <c r="L2" s="82"/>
      <c r="M2" s="82"/>
    </row>
    <row r="3" spans="1:13" ht="19.2" customHeight="1" x14ac:dyDescent="0.2">
      <c r="J3" s="7"/>
      <c r="K3" s="7"/>
      <c r="L3" s="7"/>
      <c r="M3" s="7"/>
    </row>
    <row r="4" spans="1:13" ht="19.2" customHeight="1" x14ac:dyDescent="0.2">
      <c r="A4" s="2" t="s">
        <v>0</v>
      </c>
      <c r="J4" s="7"/>
      <c r="K4" s="7"/>
      <c r="L4" s="7"/>
      <c r="M4" s="7"/>
    </row>
    <row r="5" spans="1:13" ht="19.2" customHeight="1" x14ac:dyDescent="0.2">
      <c r="J5" s="7"/>
      <c r="K5" s="7"/>
      <c r="L5" s="7"/>
      <c r="M5" s="7"/>
    </row>
    <row r="6" spans="1:13" ht="19.2" customHeight="1" x14ac:dyDescent="0.2">
      <c r="F6" s="3"/>
      <c r="G6" s="60" t="s">
        <v>21</v>
      </c>
      <c r="H6" s="60"/>
      <c r="I6" s="60"/>
      <c r="J6" s="33" t="s">
        <v>66</v>
      </c>
      <c r="K6" s="7"/>
      <c r="L6" s="7"/>
      <c r="M6" s="7"/>
    </row>
    <row r="7" spans="1:13" ht="19.2" customHeight="1" x14ac:dyDescent="0.2">
      <c r="F7" s="3"/>
      <c r="G7" s="60" t="s">
        <v>19</v>
      </c>
      <c r="H7" s="60"/>
      <c r="I7" s="60"/>
      <c r="J7" s="33"/>
      <c r="K7" s="7"/>
      <c r="L7" s="7"/>
      <c r="M7" s="7"/>
    </row>
    <row r="8" spans="1:13" ht="19.2" customHeight="1" x14ac:dyDescent="0.2">
      <c r="F8" s="3"/>
      <c r="G8" s="60" t="s">
        <v>30</v>
      </c>
      <c r="H8" s="60"/>
      <c r="I8" s="60"/>
      <c r="J8" s="33" t="s">
        <v>67</v>
      </c>
      <c r="K8" s="7"/>
      <c r="L8" s="7"/>
      <c r="M8" s="28" t="s">
        <v>20</v>
      </c>
    </row>
    <row r="9" spans="1:13" ht="19.2" customHeight="1" x14ac:dyDescent="0.5">
      <c r="G9" s="60" t="s">
        <v>42</v>
      </c>
      <c r="H9" s="60"/>
      <c r="I9" s="76"/>
      <c r="J9" s="34" t="s">
        <v>68</v>
      </c>
      <c r="K9" s="7"/>
      <c r="L9" s="7"/>
      <c r="M9" s="7"/>
    </row>
    <row r="10" spans="1:13" ht="19.2" customHeight="1" x14ac:dyDescent="0.5">
      <c r="G10" s="29"/>
      <c r="H10" s="29"/>
      <c r="I10" s="31"/>
      <c r="J10" s="6"/>
      <c r="K10" s="7"/>
      <c r="L10" s="7"/>
      <c r="M10" s="7"/>
    </row>
    <row r="11" spans="1:13" ht="19.2" customHeight="1" x14ac:dyDescent="0.2">
      <c r="A11" s="61" t="s">
        <v>72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19.2" customHeight="1" x14ac:dyDescent="0.2"/>
    <row r="13" spans="1:13" ht="18" customHeight="1" x14ac:dyDescent="0.2">
      <c r="A13" s="81" t="s">
        <v>52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1:13" ht="18" customHeight="1" x14ac:dyDescent="0.2">
      <c r="A14" s="70" t="s">
        <v>50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 ht="11.4" customHeight="1" x14ac:dyDescent="0.2">
      <c r="A15" s="8"/>
      <c r="B15" s="8"/>
      <c r="C15" s="8"/>
      <c r="D15" s="8"/>
      <c r="E15" s="8"/>
      <c r="F15" s="8"/>
    </row>
    <row r="16" spans="1:13" ht="19.2" customHeight="1" x14ac:dyDescent="0.2">
      <c r="A16" s="61" t="s">
        <v>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9.2" customHeight="1" x14ac:dyDescent="0.2"/>
    <row r="18" spans="1:13" ht="19.2" customHeight="1" x14ac:dyDescent="0.2">
      <c r="A18" s="2" t="s">
        <v>2</v>
      </c>
    </row>
    <row r="19" spans="1:13" ht="19.2" customHeight="1" x14ac:dyDescent="0.2">
      <c r="B19" s="89" t="s">
        <v>70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3" ht="19.2" customHeight="1" x14ac:dyDescent="0.2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 ht="19.2" customHeight="1" x14ac:dyDescent="0.2">
      <c r="A21" s="2" t="s">
        <v>22</v>
      </c>
      <c r="G21" s="9"/>
      <c r="M21" s="9" t="s">
        <v>23</v>
      </c>
    </row>
    <row r="22" spans="1:13" ht="19.2" customHeight="1" x14ac:dyDescent="0.2">
      <c r="B22" s="62" t="s">
        <v>55</v>
      </c>
      <c r="C22" s="63"/>
      <c r="D22" s="30"/>
      <c r="E22" s="11"/>
      <c r="F22" s="32"/>
      <c r="G22" s="11"/>
      <c r="H22" s="32"/>
      <c r="I22" s="11"/>
      <c r="J22" s="80"/>
      <c r="K22" s="63"/>
      <c r="L22" s="77" t="s">
        <v>4</v>
      </c>
      <c r="M22" s="78"/>
    </row>
    <row r="23" spans="1:13" ht="19.2" customHeight="1" x14ac:dyDescent="0.2">
      <c r="B23" s="64" t="s">
        <v>3</v>
      </c>
      <c r="C23" s="65"/>
      <c r="D23" s="72" t="s">
        <v>7</v>
      </c>
      <c r="E23" s="73"/>
      <c r="F23" s="54" t="s">
        <v>8</v>
      </c>
      <c r="G23" s="54"/>
      <c r="H23" s="54" t="s">
        <v>10</v>
      </c>
      <c r="I23" s="54"/>
      <c r="J23" s="54" t="s">
        <v>4</v>
      </c>
      <c r="K23" s="54"/>
      <c r="L23" s="62" t="s">
        <v>5</v>
      </c>
      <c r="M23" s="63"/>
    </row>
    <row r="24" spans="1:13" ht="19.2" customHeight="1" x14ac:dyDescent="0.2">
      <c r="B24" s="66"/>
      <c r="C24" s="67"/>
      <c r="D24" s="74"/>
      <c r="E24" s="75"/>
      <c r="F24" s="55" t="s">
        <v>9</v>
      </c>
      <c r="G24" s="55"/>
      <c r="H24" s="55" t="s">
        <v>11</v>
      </c>
      <c r="I24" s="55"/>
      <c r="J24" s="55" t="s">
        <v>12</v>
      </c>
      <c r="K24" s="55"/>
      <c r="L24" s="74" t="s">
        <v>6</v>
      </c>
      <c r="M24" s="75"/>
    </row>
    <row r="25" spans="1:13" ht="19.2" customHeight="1" x14ac:dyDescent="0.2">
      <c r="B25" s="68">
        <f>B46+B50+B54+B57+B60+B63+B66+B69+B72+B75</f>
        <v>3228500</v>
      </c>
      <c r="C25" s="69"/>
      <c r="D25" s="56">
        <f>D46+D50+D54+D57+B60+D63+D66+D69+D72+D75</f>
        <v>2915000</v>
      </c>
      <c r="E25" s="45"/>
      <c r="F25" s="56">
        <f>K46+K50+K54+K57+K60+K63+K66+K69+K72+K75</f>
        <v>979000</v>
      </c>
      <c r="G25" s="45"/>
      <c r="H25" s="56">
        <f>B25-F25-J25-L25</f>
        <v>2249500</v>
      </c>
      <c r="I25" s="45"/>
      <c r="J25" s="45"/>
      <c r="K25" s="45"/>
      <c r="L25" s="79"/>
      <c r="M25" s="69"/>
    </row>
    <row r="26" spans="1:13" ht="19.2" customHeight="1" x14ac:dyDescent="0.2"/>
    <row r="27" spans="1:13" ht="19.2" customHeight="1" x14ac:dyDescent="0.2">
      <c r="A27" s="2" t="s">
        <v>24</v>
      </c>
      <c r="F27" s="53" t="s">
        <v>71</v>
      </c>
      <c r="G27" s="53"/>
      <c r="H27" s="53"/>
      <c r="I27" s="53"/>
    </row>
    <row r="28" spans="1:13" ht="19.2" customHeight="1" x14ac:dyDescent="0.2"/>
    <row r="29" spans="1:13" ht="19.2" customHeight="1" x14ac:dyDescent="0.2">
      <c r="A29" s="2" t="s">
        <v>38</v>
      </c>
      <c r="M29" s="9" t="s">
        <v>23</v>
      </c>
    </row>
    <row r="30" spans="1:13" ht="19.2" customHeight="1" x14ac:dyDescent="0.5">
      <c r="B30" s="45" t="s">
        <v>13</v>
      </c>
      <c r="C30" s="45"/>
      <c r="D30" s="46"/>
      <c r="E30" s="46"/>
      <c r="F30" s="50" t="s">
        <v>25</v>
      </c>
      <c r="G30" s="51"/>
      <c r="H30" s="51"/>
      <c r="I30" s="51"/>
      <c r="J30" s="50" t="s">
        <v>26</v>
      </c>
      <c r="K30" s="51"/>
      <c r="L30" s="51"/>
      <c r="M30" s="51"/>
    </row>
    <row r="31" spans="1:13" ht="19.2" customHeight="1" x14ac:dyDescent="0.5">
      <c r="B31" s="36" t="s">
        <v>14</v>
      </c>
      <c r="C31" s="36"/>
      <c r="D31" s="45" t="s">
        <v>28</v>
      </c>
      <c r="E31" s="45"/>
      <c r="F31" s="48">
        <f>H25</f>
        <v>2249500</v>
      </c>
      <c r="G31" s="46"/>
      <c r="H31" s="46"/>
      <c r="I31" s="46"/>
      <c r="J31" s="57"/>
      <c r="K31" s="46"/>
      <c r="L31" s="46"/>
      <c r="M31" s="46"/>
    </row>
    <row r="32" spans="1:13" ht="19.2" customHeight="1" x14ac:dyDescent="0.5">
      <c r="B32" s="36"/>
      <c r="C32" s="36"/>
      <c r="D32" s="45" t="s">
        <v>29</v>
      </c>
      <c r="E32" s="45"/>
      <c r="F32" s="48">
        <f>F25</f>
        <v>979000</v>
      </c>
      <c r="G32" s="46"/>
      <c r="H32" s="46"/>
      <c r="I32" s="46"/>
      <c r="J32" s="58"/>
      <c r="K32" s="59"/>
      <c r="L32" s="59"/>
      <c r="M32" s="59"/>
    </row>
    <row r="33" spans="1:13" ht="19.2" customHeight="1" x14ac:dyDescent="0.5">
      <c r="B33" s="36"/>
      <c r="C33" s="36"/>
      <c r="D33" s="45" t="s">
        <v>15</v>
      </c>
      <c r="E33" s="45"/>
      <c r="F33" s="47">
        <f>F31+F32</f>
        <v>3228500</v>
      </c>
      <c r="G33" s="46"/>
      <c r="H33" s="46"/>
      <c r="I33" s="46"/>
      <c r="J33" s="57"/>
      <c r="K33" s="46"/>
      <c r="L33" s="46"/>
      <c r="M33" s="46"/>
    </row>
    <row r="34" spans="1:13" ht="19.2" customHeight="1" x14ac:dyDescent="0.5">
      <c r="B34" s="36" t="s">
        <v>16</v>
      </c>
      <c r="C34" s="36"/>
      <c r="D34" s="45"/>
      <c r="E34" s="45"/>
      <c r="F34" s="48">
        <f>B25</f>
        <v>3228500</v>
      </c>
      <c r="G34" s="46"/>
      <c r="H34" s="46"/>
      <c r="I34" s="46"/>
      <c r="J34" s="57"/>
      <c r="K34" s="46"/>
      <c r="L34" s="46"/>
      <c r="M34" s="46"/>
    </row>
    <row r="35" spans="1:13" ht="19.2" customHeight="1" x14ac:dyDescent="0.5">
      <c r="B35" s="36"/>
      <c r="C35" s="36"/>
      <c r="D35" s="45" t="s">
        <v>15</v>
      </c>
      <c r="E35" s="45"/>
      <c r="F35" s="49">
        <f>F34</f>
        <v>3228500</v>
      </c>
      <c r="G35" s="46"/>
      <c r="H35" s="46"/>
      <c r="I35" s="46"/>
      <c r="J35" s="57"/>
      <c r="K35" s="46"/>
      <c r="L35" s="46"/>
      <c r="M35" s="46"/>
    </row>
    <row r="36" spans="1:13" s="13" customFormat="1" ht="19.2" customHeight="1" x14ac:dyDescent="0.2"/>
    <row r="37" spans="1:13" ht="19.2" customHeight="1" x14ac:dyDescent="0.2">
      <c r="A37" s="2" t="s">
        <v>17</v>
      </c>
    </row>
    <row r="38" spans="1:13" ht="19.2" customHeight="1" x14ac:dyDescent="0.2">
      <c r="A38" s="2" t="s">
        <v>18</v>
      </c>
    </row>
    <row r="39" spans="1:13" ht="19.2" customHeight="1" x14ac:dyDescent="0.2">
      <c r="A39" s="2" t="s">
        <v>27</v>
      </c>
    </row>
    <row r="40" spans="1:13" ht="19.2" customHeight="1" x14ac:dyDescent="0.2">
      <c r="A40" s="2" t="s">
        <v>48</v>
      </c>
    </row>
    <row r="42" spans="1:13" ht="21" customHeight="1" x14ac:dyDescent="0.2">
      <c r="A42" s="2" t="s">
        <v>31</v>
      </c>
    </row>
    <row r="43" spans="1:13" ht="21" customHeight="1" x14ac:dyDescent="0.2">
      <c r="B43" s="43" t="s">
        <v>33</v>
      </c>
      <c r="C43" s="43"/>
      <c r="D43" s="43"/>
    </row>
    <row r="44" spans="1:13" ht="21" customHeight="1" x14ac:dyDescent="0.2">
      <c r="A44" s="3" t="s">
        <v>40</v>
      </c>
      <c r="B44" s="14"/>
      <c r="C44" s="14"/>
    </row>
    <row r="45" spans="1:13" ht="21" customHeight="1" x14ac:dyDescent="0.2">
      <c r="A45" s="1"/>
      <c r="B45" s="36" t="s">
        <v>32</v>
      </c>
      <c r="C45" s="36"/>
      <c r="D45" s="36" t="s">
        <v>49</v>
      </c>
      <c r="E45" s="36"/>
      <c r="F45" s="36" t="s">
        <v>58</v>
      </c>
      <c r="G45" s="36"/>
      <c r="H45" s="36" t="s">
        <v>34</v>
      </c>
      <c r="I45" s="36"/>
      <c r="J45" s="27" t="s">
        <v>35</v>
      </c>
      <c r="K45" s="36" t="s">
        <v>36</v>
      </c>
      <c r="L45" s="36"/>
      <c r="M45" s="16"/>
    </row>
    <row r="46" spans="1:13" ht="21" customHeight="1" x14ac:dyDescent="0.2">
      <c r="A46" s="1"/>
      <c r="B46" s="85">
        <v>1738000</v>
      </c>
      <c r="C46" s="85"/>
      <c r="D46" s="85">
        <v>1580000</v>
      </c>
      <c r="E46" s="85"/>
      <c r="F46" s="88">
        <v>7.9</v>
      </c>
      <c r="G46" s="88"/>
      <c r="H46" s="39">
        <f>ROUNDDOWN(ROUNDDOWN(F46,0)*70000,-3)</f>
        <v>490000</v>
      </c>
      <c r="I46" s="39"/>
      <c r="J46" s="17" t="s">
        <v>39</v>
      </c>
      <c r="K46" s="39">
        <f>H46</f>
        <v>490000</v>
      </c>
      <c r="L46" s="39"/>
      <c r="M46" s="16"/>
    </row>
    <row r="47" spans="1:13" ht="16.2" customHeight="1" x14ac:dyDescent="0.2">
      <c r="A47" s="1"/>
      <c r="B47" s="24" t="s">
        <v>59</v>
      </c>
      <c r="C47" s="22"/>
      <c r="D47" s="22"/>
      <c r="E47" s="22"/>
      <c r="F47" s="23"/>
      <c r="G47" s="23"/>
      <c r="H47" s="20"/>
      <c r="I47" s="20"/>
      <c r="J47" s="21"/>
      <c r="K47" s="20"/>
      <c r="L47" s="20"/>
      <c r="M47" s="16"/>
    </row>
    <row r="48" spans="1:13" ht="21" customHeight="1" x14ac:dyDescent="0.2">
      <c r="A48" s="3" t="s">
        <v>43</v>
      </c>
      <c r="B48" s="14"/>
      <c r="C48" s="14"/>
      <c r="D48" s="14"/>
      <c r="E48" s="14"/>
    </row>
    <row r="49" spans="1:13" ht="21" customHeight="1" x14ac:dyDescent="0.2">
      <c r="A49" s="1"/>
      <c r="B49" s="36" t="s">
        <v>32</v>
      </c>
      <c r="C49" s="36"/>
      <c r="D49" s="36" t="s">
        <v>49</v>
      </c>
      <c r="E49" s="36"/>
      <c r="F49" s="36" t="s">
        <v>44</v>
      </c>
      <c r="G49" s="36"/>
      <c r="H49" s="36" t="s">
        <v>34</v>
      </c>
      <c r="I49" s="36"/>
      <c r="J49" s="27" t="s">
        <v>35</v>
      </c>
      <c r="K49" s="36" t="s">
        <v>36</v>
      </c>
      <c r="L49" s="36"/>
      <c r="M49" s="16"/>
    </row>
    <row r="50" spans="1:13" ht="21" customHeight="1" x14ac:dyDescent="0.2">
      <c r="A50" s="1"/>
      <c r="B50" s="35"/>
      <c r="C50" s="35"/>
      <c r="D50" s="35"/>
      <c r="E50" s="35"/>
      <c r="F50" s="38"/>
      <c r="G50" s="38"/>
      <c r="H50" s="39">
        <f>ROUNDDOWN(ROUNDDOWN(F50,0)*50000,-3)</f>
        <v>0</v>
      </c>
      <c r="I50" s="39"/>
      <c r="J50" s="17" t="s">
        <v>39</v>
      </c>
      <c r="K50" s="39">
        <f>H50</f>
        <v>0</v>
      </c>
      <c r="L50" s="39"/>
      <c r="M50" s="16"/>
    </row>
    <row r="51" spans="1:13" ht="16.2" customHeight="1" x14ac:dyDescent="0.2">
      <c r="A51" s="1"/>
      <c r="B51" s="24" t="s">
        <v>59</v>
      </c>
      <c r="C51" s="22"/>
      <c r="D51" s="22"/>
      <c r="E51" s="22"/>
      <c r="F51" s="23"/>
      <c r="G51" s="23"/>
      <c r="H51" s="20"/>
      <c r="I51" s="20"/>
      <c r="J51" s="21"/>
      <c r="K51" s="20"/>
      <c r="L51" s="20"/>
      <c r="M51" s="16"/>
    </row>
    <row r="52" spans="1:13" ht="21" customHeight="1" x14ac:dyDescent="0.2">
      <c r="A52" s="3" t="s">
        <v>60</v>
      </c>
      <c r="B52" s="14"/>
      <c r="C52" s="14"/>
      <c r="D52" s="14"/>
      <c r="E52" s="14"/>
    </row>
    <row r="53" spans="1:13" ht="21" customHeight="1" x14ac:dyDescent="0.2">
      <c r="A53" s="1"/>
      <c r="B53" s="36" t="s">
        <v>32</v>
      </c>
      <c r="C53" s="36"/>
      <c r="D53" s="36" t="s">
        <v>49</v>
      </c>
      <c r="E53" s="36"/>
      <c r="F53" s="36" t="s">
        <v>45</v>
      </c>
      <c r="G53" s="36"/>
      <c r="H53" s="36" t="s">
        <v>34</v>
      </c>
      <c r="I53" s="36"/>
      <c r="J53" s="27" t="s">
        <v>35</v>
      </c>
      <c r="K53" s="36" t="s">
        <v>36</v>
      </c>
      <c r="L53" s="36"/>
      <c r="M53" s="16"/>
    </row>
    <row r="54" spans="1:13" ht="21" customHeight="1" x14ac:dyDescent="0.2">
      <c r="A54" s="1"/>
      <c r="B54" s="85">
        <v>1193500</v>
      </c>
      <c r="C54" s="85"/>
      <c r="D54" s="85">
        <v>1085000</v>
      </c>
      <c r="E54" s="85"/>
      <c r="F54" s="86">
        <v>7.5</v>
      </c>
      <c r="G54" s="86"/>
      <c r="H54" s="87">
        <f>IF(D54="",0,IF(D54/ROUNDDOWN(F54,0)&gt;=155000,ROUNDDOWN(ROUNDDOWN(F54,0)*155000,0),D54))</f>
        <v>1085000</v>
      </c>
      <c r="I54" s="87"/>
      <c r="J54" s="18">
        <v>0.33333333333333331</v>
      </c>
      <c r="K54" s="39">
        <f>IFERROR(IF(D54/ROUNDDOWN(F54,0)&gt;=155000,ROUNDDOWN(ROUNDDOWN(F54,0)*52000,-3),ROUNDDOWN(H54*J54,-3)),0)</f>
        <v>364000</v>
      </c>
      <c r="L54" s="39"/>
      <c r="M54" s="16"/>
    </row>
    <row r="55" spans="1:13" ht="21" customHeight="1" x14ac:dyDescent="0.2">
      <c r="A55" s="3" t="s">
        <v>61</v>
      </c>
      <c r="B55" s="14"/>
      <c r="C55" s="14"/>
      <c r="D55" s="14"/>
      <c r="E55" s="14"/>
    </row>
    <row r="56" spans="1:13" ht="21" customHeight="1" x14ac:dyDescent="0.2">
      <c r="A56" s="1"/>
      <c r="B56" s="36" t="s">
        <v>32</v>
      </c>
      <c r="C56" s="36"/>
      <c r="D56" s="36" t="s">
        <v>49</v>
      </c>
      <c r="E56" s="36"/>
      <c r="F56" s="36" t="s">
        <v>45</v>
      </c>
      <c r="G56" s="36"/>
      <c r="H56" s="36" t="s">
        <v>34</v>
      </c>
      <c r="I56" s="36"/>
      <c r="J56" s="27" t="s">
        <v>35</v>
      </c>
      <c r="K56" s="36" t="s">
        <v>36</v>
      </c>
      <c r="L56" s="36"/>
      <c r="M56" s="16"/>
    </row>
    <row r="57" spans="1:13" ht="21" customHeight="1" x14ac:dyDescent="0.2">
      <c r="A57" s="1"/>
      <c r="B57" s="35"/>
      <c r="C57" s="35"/>
      <c r="D57" s="35"/>
      <c r="E57" s="35"/>
      <c r="F57" s="40"/>
      <c r="G57" s="40"/>
      <c r="H57" s="39">
        <f>IF(D57="",0,IF(D57/F57&gt;190000,ROUNDDOWN(F57*190000,0),D57*1/3))</f>
        <v>0</v>
      </c>
      <c r="I57" s="39"/>
      <c r="J57" s="18">
        <v>0.33333333333333331</v>
      </c>
      <c r="K57" s="39">
        <f>IFERROR(IF(D57/F57&gt;190000,ROUNDDOWN(F57*63000,0),ROUNDDOWN(H57*J57,0)),0)</f>
        <v>0</v>
      </c>
      <c r="L57" s="39"/>
      <c r="M57" s="16"/>
    </row>
    <row r="58" spans="1:13" ht="21" customHeight="1" x14ac:dyDescent="0.2">
      <c r="A58" s="3" t="s">
        <v>62</v>
      </c>
      <c r="B58" s="14"/>
      <c r="C58" s="14"/>
      <c r="D58" s="14"/>
      <c r="E58" s="14"/>
    </row>
    <row r="59" spans="1:13" ht="21" customHeight="1" x14ac:dyDescent="0.2">
      <c r="A59" s="1"/>
      <c r="B59" s="36" t="s">
        <v>32</v>
      </c>
      <c r="C59" s="36"/>
      <c r="D59" s="36" t="s">
        <v>49</v>
      </c>
      <c r="E59" s="36"/>
      <c r="F59" s="36" t="s">
        <v>45</v>
      </c>
      <c r="G59" s="36"/>
      <c r="H59" s="36" t="s">
        <v>34</v>
      </c>
      <c r="I59" s="36"/>
      <c r="J59" s="27" t="s">
        <v>35</v>
      </c>
      <c r="K59" s="36" t="s">
        <v>36</v>
      </c>
      <c r="L59" s="36"/>
      <c r="M59" s="16"/>
    </row>
    <row r="60" spans="1:13" ht="21" customHeight="1" x14ac:dyDescent="0.2">
      <c r="A60" s="1"/>
      <c r="B60" s="35"/>
      <c r="C60" s="35"/>
      <c r="D60" s="41" t="s">
        <v>63</v>
      </c>
      <c r="E60" s="41"/>
      <c r="F60" s="40"/>
      <c r="G60" s="40"/>
      <c r="H60" s="42" t="s">
        <v>63</v>
      </c>
      <c r="I60" s="42"/>
      <c r="J60" s="18" t="s">
        <v>39</v>
      </c>
      <c r="K60" s="39">
        <f>IFERROR(IF(F60="",0,100000),0)</f>
        <v>0</v>
      </c>
      <c r="L60" s="39"/>
      <c r="M60" s="16"/>
    </row>
    <row r="61" spans="1:13" ht="21" customHeight="1" x14ac:dyDescent="0.2">
      <c r="A61" s="3" t="s">
        <v>37</v>
      </c>
      <c r="B61" s="14"/>
      <c r="C61" s="14"/>
      <c r="D61" s="14"/>
      <c r="E61" s="14"/>
    </row>
    <row r="62" spans="1:13" ht="21" customHeight="1" x14ac:dyDescent="0.2">
      <c r="A62" s="1"/>
      <c r="B62" s="36" t="s">
        <v>32</v>
      </c>
      <c r="C62" s="36"/>
      <c r="D62" s="36" t="s">
        <v>49</v>
      </c>
      <c r="E62" s="36"/>
      <c r="F62" s="36" t="s">
        <v>44</v>
      </c>
      <c r="G62" s="36"/>
      <c r="H62" s="36" t="s">
        <v>34</v>
      </c>
      <c r="I62" s="36"/>
      <c r="J62" s="27" t="s">
        <v>35</v>
      </c>
      <c r="K62" s="36" t="s">
        <v>36</v>
      </c>
      <c r="L62" s="36"/>
      <c r="M62" s="16"/>
    </row>
    <row r="63" spans="1:13" ht="21" customHeight="1" x14ac:dyDescent="0.2">
      <c r="A63" s="1"/>
      <c r="B63" s="35"/>
      <c r="C63" s="35"/>
      <c r="D63" s="35"/>
      <c r="E63" s="35"/>
      <c r="F63" s="38"/>
      <c r="G63" s="38"/>
      <c r="H63" s="39">
        <f>D63</f>
        <v>0</v>
      </c>
      <c r="I63" s="39"/>
      <c r="J63" s="18">
        <v>0.5</v>
      </c>
      <c r="K63" s="39">
        <f>ROUNDDOWN(H63*J63,-3)</f>
        <v>0</v>
      </c>
      <c r="L63" s="39"/>
      <c r="M63" s="16"/>
    </row>
    <row r="64" spans="1:13" ht="21" customHeight="1" x14ac:dyDescent="0.2">
      <c r="A64" s="3" t="s">
        <v>65</v>
      </c>
      <c r="B64" s="14"/>
      <c r="C64" s="14"/>
      <c r="D64" s="14"/>
      <c r="E64" s="14"/>
    </row>
    <row r="65" spans="1:13" ht="21" customHeight="1" x14ac:dyDescent="0.2">
      <c r="A65" s="1"/>
      <c r="B65" s="36" t="s">
        <v>32</v>
      </c>
      <c r="C65" s="36"/>
      <c r="D65" s="36" t="s">
        <v>49</v>
      </c>
      <c r="E65" s="36"/>
      <c r="F65" s="36" t="s">
        <v>47</v>
      </c>
      <c r="G65" s="36"/>
      <c r="H65" s="36" t="s">
        <v>34</v>
      </c>
      <c r="I65" s="36"/>
      <c r="J65" s="27" t="s">
        <v>35</v>
      </c>
      <c r="K65" s="36" t="s">
        <v>36</v>
      </c>
      <c r="L65" s="36"/>
      <c r="M65" s="16"/>
    </row>
    <row r="66" spans="1:13" ht="21" customHeight="1" x14ac:dyDescent="0.2">
      <c r="A66" s="1"/>
      <c r="B66" s="35"/>
      <c r="C66" s="35"/>
      <c r="D66" s="35"/>
      <c r="E66" s="35"/>
      <c r="F66" s="44"/>
      <c r="G66" s="44"/>
      <c r="H66" s="39">
        <f>D66*F66</f>
        <v>0</v>
      </c>
      <c r="I66" s="39"/>
      <c r="J66" s="18">
        <v>0.66666666666666663</v>
      </c>
      <c r="K66" s="39">
        <f>ROUNDDOWN(H66*J66,-3)</f>
        <v>0</v>
      </c>
      <c r="L66" s="39"/>
      <c r="M66" s="16"/>
    </row>
    <row r="67" spans="1:13" ht="21" customHeight="1" x14ac:dyDescent="0.2">
      <c r="A67" s="3" t="s">
        <v>53</v>
      </c>
      <c r="B67" s="14"/>
      <c r="C67" s="14"/>
      <c r="D67" s="14"/>
      <c r="E67" s="14"/>
    </row>
    <row r="68" spans="1:13" ht="21" customHeight="1" x14ac:dyDescent="0.2">
      <c r="A68" s="1"/>
      <c r="B68" s="36" t="s">
        <v>32</v>
      </c>
      <c r="C68" s="36"/>
      <c r="D68" s="36" t="s">
        <v>49</v>
      </c>
      <c r="E68" s="36"/>
      <c r="F68" s="36" t="s">
        <v>46</v>
      </c>
      <c r="G68" s="36"/>
      <c r="H68" s="36" t="s">
        <v>34</v>
      </c>
      <c r="I68" s="36"/>
      <c r="J68" s="27" t="s">
        <v>35</v>
      </c>
      <c r="K68" s="36" t="s">
        <v>36</v>
      </c>
      <c r="L68" s="36"/>
      <c r="M68" s="16"/>
    </row>
    <row r="69" spans="1:13" ht="21" customHeight="1" x14ac:dyDescent="0.2">
      <c r="A69" s="1"/>
      <c r="B69" s="35"/>
      <c r="C69" s="35"/>
      <c r="D69" s="35"/>
      <c r="E69" s="35"/>
      <c r="F69" s="37"/>
      <c r="G69" s="37"/>
      <c r="H69" s="39">
        <f>D69*F69</f>
        <v>0</v>
      </c>
      <c r="I69" s="39"/>
      <c r="J69" s="18">
        <v>0.33333333333333331</v>
      </c>
      <c r="K69" s="39">
        <f>ROUNDDOWN(H69*J69,-3)</f>
        <v>0</v>
      </c>
      <c r="L69" s="39"/>
      <c r="M69" s="16"/>
    </row>
    <row r="70" spans="1:13" ht="21" customHeight="1" x14ac:dyDescent="0.2">
      <c r="A70" s="3" t="s">
        <v>54</v>
      </c>
      <c r="B70" s="14"/>
      <c r="C70" s="14"/>
      <c r="D70" s="14"/>
      <c r="E70" s="14"/>
    </row>
    <row r="71" spans="1:13" ht="21" customHeight="1" x14ac:dyDescent="0.2">
      <c r="A71" s="1"/>
      <c r="B71" s="36" t="s">
        <v>32</v>
      </c>
      <c r="C71" s="36"/>
      <c r="D71" s="36" t="s">
        <v>49</v>
      </c>
      <c r="E71" s="36"/>
      <c r="F71" s="36" t="s">
        <v>46</v>
      </c>
      <c r="G71" s="36"/>
      <c r="H71" s="36" t="s">
        <v>34</v>
      </c>
      <c r="I71" s="36"/>
      <c r="J71" s="27" t="s">
        <v>35</v>
      </c>
      <c r="K71" s="36" t="s">
        <v>36</v>
      </c>
      <c r="L71" s="36"/>
      <c r="M71" s="16"/>
    </row>
    <row r="72" spans="1:13" ht="21" customHeight="1" x14ac:dyDescent="0.2">
      <c r="A72" s="1"/>
      <c r="B72" s="83">
        <v>297000</v>
      </c>
      <c r="C72" s="83"/>
      <c r="D72" s="83">
        <v>250000</v>
      </c>
      <c r="E72" s="83"/>
      <c r="F72" s="84">
        <v>1</v>
      </c>
      <c r="G72" s="84"/>
      <c r="H72" s="39">
        <f>D72*F72</f>
        <v>250000</v>
      </c>
      <c r="I72" s="39"/>
      <c r="J72" s="18">
        <v>0.5</v>
      </c>
      <c r="K72" s="39">
        <f>ROUNDDOWN(H72*J72,-3)</f>
        <v>125000</v>
      </c>
      <c r="L72" s="39"/>
      <c r="M72" s="16"/>
    </row>
    <row r="73" spans="1:13" ht="21" customHeight="1" x14ac:dyDescent="0.2">
      <c r="A73" s="3" t="s">
        <v>41</v>
      </c>
      <c r="B73" s="14"/>
      <c r="C73" s="14"/>
      <c r="D73" s="14"/>
      <c r="E73" s="14"/>
    </row>
    <row r="74" spans="1:13" ht="21" customHeight="1" x14ac:dyDescent="0.2">
      <c r="A74" s="1"/>
      <c r="B74" s="36" t="s">
        <v>32</v>
      </c>
      <c r="C74" s="36"/>
      <c r="D74" s="36" t="s">
        <v>49</v>
      </c>
      <c r="E74" s="36"/>
      <c r="F74" s="36" t="s">
        <v>46</v>
      </c>
      <c r="G74" s="36"/>
      <c r="H74" s="36" t="s">
        <v>34</v>
      </c>
      <c r="I74" s="36"/>
      <c r="J74" s="27" t="s">
        <v>35</v>
      </c>
      <c r="K74" s="36" t="s">
        <v>36</v>
      </c>
      <c r="L74" s="36"/>
      <c r="M74" s="16"/>
    </row>
    <row r="75" spans="1:13" ht="21" customHeight="1" x14ac:dyDescent="0.2">
      <c r="A75" s="1"/>
      <c r="B75" s="35"/>
      <c r="C75" s="35"/>
      <c r="D75" s="35"/>
      <c r="E75" s="35"/>
      <c r="F75" s="37"/>
      <c r="G75" s="37"/>
      <c r="H75" s="39">
        <f>D75*F75</f>
        <v>0</v>
      </c>
      <c r="I75" s="39"/>
      <c r="J75" s="18">
        <v>0.5</v>
      </c>
      <c r="K75" s="39">
        <f>ROUNDDOWN(H75*J75,-3)</f>
        <v>0</v>
      </c>
      <c r="L75" s="39"/>
      <c r="M75" s="16"/>
    </row>
  </sheetData>
  <mergeCells count="153">
    <mergeCell ref="G6:I6"/>
    <mergeCell ref="G7:I7"/>
    <mergeCell ref="G8:I8"/>
    <mergeCell ref="G9:I9"/>
    <mergeCell ref="A11:M11"/>
    <mergeCell ref="B23:C23"/>
    <mergeCell ref="D23:E23"/>
    <mergeCell ref="F23:G23"/>
    <mergeCell ref="H23:I23"/>
    <mergeCell ref="J23:K23"/>
    <mergeCell ref="L23:M23"/>
    <mergeCell ref="A13:M13"/>
    <mergeCell ref="A14:M14"/>
    <mergeCell ref="A16:M16"/>
    <mergeCell ref="B19:M20"/>
    <mergeCell ref="B22:C22"/>
    <mergeCell ref="J22:K22"/>
    <mergeCell ref="L22:M22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L24:M24"/>
    <mergeCell ref="F27:I27"/>
    <mergeCell ref="B30:E30"/>
    <mergeCell ref="F30:I30"/>
    <mergeCell ref="J30:M30"/>
    <mergeCell ref="B31:C33"/>
    <mergeCell ref="D31:E31"/>
    <mergeCell ref="F31:I31"/>
    <mergeCell ref="J31:M31"/>
    <mergeCell ref="D32:E32"/>
    <mergeCell ref="F32:I32"/>
    <mergeCell ref="J35:M35"/>
    <mergeCell ref="B43:D43"/>
    <mergeCell ref="B45:C45"/>
    <mergeCell ref="D45:E45"/>
    <mergeCell ref="F45:G45"/>
    <mergeCell ref="H45:I45"/>
    <mergeCell ref="K45:L45"/>
    <mergeCell ref="J32:M32"/>
    <mergeCell ref="D33:E33"/>
    <mergeCell ref="F33:I33"/>
    <mergeCell ref="J33:M33"/>
    <mergeCell ref="B34:C35"/>
    <mergeCell ref="D34:E34"/>
    <mergeCell ref="F34:I34"/>
    <mergeCell ref="J34:M34"/>
    <mergeCell ref="D35:E35"/>
    <mergeCell ref="F35:I35"/>
    <mergeCell ref="B46:C46"/>
    <mergeCell ref="D46:E46"/>
    <mergeCell ref="F46:G46"/>
    <mergeCell ref="H46:I46"/>
    <mergeCell ref="K46:L46"/>
    <mergeCell ref="B49:C49"/>
    <mergeCell ref="D49:E49"/>
    <mergeCell ref="F49:G49"/>
    <mergeCell ref="H49:I49"/>
    <mergeCell ref="K49:L49"/>
    <mergeCell ref="B50:C50"/>
    <mergeCell ref="D50:E50"/>
    <mergeCell ref="F50:G50"/>
    <mergeCell ref="H50:I50"/>
    <mergeCell ref="K50:L50"/>
    <mergeCell ref="B53:C53"/>
    <mergeCell ref="D53:E53"/>
    <mergeCell ref="F53:G53"/>
    <mergeCell ref="H53:I53"/>
    <mergeCell ref="K53:L53"/>
    <mergeCell ref="B54:C54"/>
    <mergeCell ref="D54:E54"/>
    <mergeCell ref="F54:G54"/>
    <mergeCell ref="H54:I54"/>
    <mergeCell ref="K54:L54"/>
    <mergeCell ref="B56:C56"/>
    <mergeCell ref="D56:E56"/>
    <mergeCell ref="F56:G56"/>
    <mergeCell ref="H56:I56"/>
    <mergeCell ref="K56:L56"/>
    <mergeCell ref="B57:C57"/>
    <mergeCell ref="D57:E57"/>
    <mergeCell ref="F57:G57"/>
    <mergeCell ref="H57:I57"/>
    <mergeCell ref="K57:L57"/>
    <mergeCell ref="B59:C59"/>
    <mergeCell ref="D59:E59"/>
    <mergeCell ref="F59:G59"/>
    <mergeCell ref="H59:I59"/>
    <mergeCell ref="K59:L59"/>
    <mergeCell ref="B60:C60"/>
    <mergeCell ref="D60:E60"/>
    <mergeCell ref="F60:G60"/>
    <mergeCell ref="H60:I60"/>
    <mergeCell ref="K60:L60"/>
    <mergeCell ref="B62:C62"/>
    <mergeCell ref="D62:E62"/>
    <mergeCell ref="F62:G62"/>
    <mergeCell ref="H62:I62"/>
    <mergeCell ref="K62:L62"/>
    <mergeCell ref="B63:C63"/>
    <mergeCell ref="D63:E63"/>
    <mergeCell ref="F63:G63"/>
    <mergeCell ref="H63:I63"/>
    <mergeCell ref="K63:L63"/>
    <mergeCell ref="B65:C65"/>
    <mergeCell ref="D65:E65"/>
    <mergeCell ref="F65:G65"/>
    <mergeCell ref="H65:I65"/>
    <mergeCell ref="K65:L65"/>
    <mergeCell ref="H71:I71"/>
    <mergeCell ref="K71:L71"/>
    <mergeCell ref="B66:C66"/>
    <mergeCell ref="D66:E66"/>
    <mergeCell ref="F66:G66"/>
    <mergeCell ref="H66:I66"/>
    <mergeCell ref="K66:L66"/>
    <mergeCell ref="B68:C68"/>
    <mergeCell ref="D68:E68"/>
    <mergeCell ref="F68:G68"/>
    <mergeCell ref="H68:I68"/>
    <mergeCell ref="K68:L68"/>
    <mergeCell ref="B75:C75"/>
    <mergeCell ref="D75:E75"/>
    <mergeCell ref="F75:G75"/>
    <mergeCell ref="H75:I75"/>
    <mergeCell ref="K75:L75"/>
    <mergeCell ref="J2:M2"/>
    <mergeCell ref="B72:C72"/>
    <mergeCell ref="D72:E72"/>
    <mergeCell ref="F72:G72"/>
    <mergeCell ref="H72:I72"/>
    <mergeCell ref="K72:L72"/>
    <mergeCell ref="B74:C74"/>
    <mergeCell ref="D74:E74"/>
    <mergeCell ref="F74:G74"/>
    <mergeCell ref="H74:I74"/>
    <mergeCell ref="K74:L74"/>
    <mergeCell ref="B69:C69"/>
    <mergeCell ref="D69:E69"/>
    <mergeCell ref="F69:G69"/>
    <mergeCell ref="H69:I69"/>
    <mergeCell ref="K69:L69"/>
    <mergeCell ref="B71:C71"/>
    <mergeCell ref="D71:E71"/>
    <mergeCell ref="F71:G71"/>
  </mergeCells>
  <phoneticPr fontId="2"/>
  <pageMargins left="0.49" right="0.49" top="0.48" bottom="0.48" header="0.3" footer="0.3"/>
  <pageSetup paperSize="9" scale="71" fitToHeight="0" orientation="portrait" horizontalDpi="300" verticalDpi="3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交付申請書</vt:lpstr>
      <vt:lpstr>交付申請書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2026-04-15T07:13:59Z</dcterms:modified>
</cp:coreProperties>
</file>