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美郷町\令和3年度作業ﾃﾞｰﾀ\注記及び付属明細書\①附属明細書\附属明細書\②全体会計\"/>
    </mc:Choice>
  </mc:AlternateContent>
  <xr:revisionPtr revIDLastSave="0" documentId="13_ncr:1_{44DAF495-A5E6-4AF9-B325-D0C368720F2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有形固定資産（自動集計）【千円単位】" sheetId="47" r:id="rId1"/>
    <sheet name="有形固定資産（自動集計）【円単位】" sheetId="46" r:id="rId2"/>
  </sheets>
  <definedNames>
    <definedName name="_xlnm.Print_Area" localSheetId="1">'有形固定資産（自動集計）【円単位】'!$A$1:$Q$27</definedName>
    <definedName name="_xlnm.Print_Area" localSheetId="0">'有形固定資産（自動集計）【千円単位】'!$A$1:$T$27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46" l="1"/>
  <c r="D19" i="46"/>
  <c r="F19" i="46"/>
  <c r="H19" i="46"/>
  <c r="N10" i="47"/>
  <c r="N11" i="47"/>
  <c r="N18" i="47"/>
  <c r="N20" i="47"/>
  <c r="N24" i="47"/>
  <c r="L10" i="47"/>
  <c r="L11" i="47"/>
  <c r="L18" i="47"/>
  <c r="L20" i="47"/>
  <c r="L24" i="47"/>
  <c r="D10" i="47" l="1"/>
  <c r="N23" i="47"/>
  <c r="N22" i="47"/>
  <c r="N17" i="47"/>
  <c r="N16" i="47"/>
  <c r="N15" i="47"/>
  <c r="N14" i="47"/>
  <c r="N13" i="47"/>
  <c r="L23" i="47"/>
  <c r="L22" i="47"/>
  <c r="L17" i="47"/>
  <c r="L16" i="47"/>
  <c r="L15" i="47"/>
  <c r="L14" i="47"/>
  <c r="L13" i="47"/>
  <c r="L21" i="47" l="1"/>
  <c r="L19" i="46"/>
  <c r="L19" i="47" s="1"/>
  <c r="N21" i="47"/>
  <c r="N19" i="47"/>
  <c r="N12" i="47"/>
  <c r="N9" i="46"/>
  <c r="L12" i="47"/>
  <c r="L9" i="46"/>
  <c r="L25" i="47"/>
  <c r="N25" i="47"/>
  <c r="H25" i="47"/>
  <c r="H24" i="47"/>
  <c r="H23" i="47"/>
  <c r="H22" i="47"/>
  <c r="H21" i="47"/>
  <c r="H18" i="47"/>
  <c r="H17" i="47"/>
  <c r="H16" i="47"/>
  <c r="H14" i="47"/>
  <c r="H13" i="47"/>
  <c r="H12" i="47"/>
  <c r="H11" i="47"/>
  <c r="F25" i="47"/>
  <c r="F24" i="47"/>
  <c r="F23" i="47"/>
  <c r="F22" i="47"/>
  <c r="F21" i="47"/>
  <c r="F18" i="47"/>
  <c r="F17" i="47"/>
  <c r="F16" i="47"/>
  <c r="F15" i="47"/>
  <c r="F14" i="47"/>
  <c r="F13" i="47"/>
  <c r="F12" i="47"/>
  <c r="F11" i="47"/>
  <c r="D15" i="47"/>
  <c r="H19" i="47" l="1"/>
  <c r="D23" i="47"/>
  <c r="J23" i="46"/>
  <c r="J15" i="46"/>
  <c r="H15" i="47"/>
  <c r="L26" i="46"/>
  <c r="L26" i="47" s="1"/>
  <c r="L9" i="47"/>
  <c r="D22" i="47"/>
  <c r="J22" i="46"/>
  <c r="D17" i="47"/>
  <c r="J17" i="46"/>
  <c r="D14" i="47"/>
  <c r="J14" i="46"/>
  <c r="D25" i="47"/>
  <c r="J25" i="46"/>
  <c r="D12" i="47"/>
  <c r="J12" i="46"/>
  <c r="F10" i="47"/>
  <c r="F9" i="46"/>
  <c r="J10" i="46"/>
  <c r="N26" i="46"/>
  <c r="N26" i="47" s="1"/>
  <c r="N9" i="47"/>
  <c r="D18" i="47"/>
  <c r="J18" i="46"/>
  <c r="H20" i="47"/>
  <c r="D21" i="47"/>
  <c r="J21" i="46"/>
  <c r="D16" i="47"/>
  <c r="J16" i="46"/>
  <c r="D24" i="47"/>
  <c r="J24" i="46"/>
  <c r="D20" i="47"/>
  <c r="D19" i="47"/>
  <c r="J20" i="46"/>
  <c r="D11" i="47"/>
  <c r="J11" i="46"/>
  <c r="F20" i="47"/>
  <c r="F19" i="47"/>
  <c r="H10" i="47"/>
  <c r="H9" i="46"/>
  <c r="D13" i="47"/>
  <c r="D9" i="46"/>
  <c r="J13" i="46"/>
  <c r="J19" i="46" l="1"/>
  <c r="J19" i="47" s="1"/>
  <c r="H9" i="47"/>
  <c r="H26" i="46"/>
  <c r="H26" i="47" s="1"/>
  <c r="P12" i="46"/>
  <c r="P12" i="47" s="1"/>
  <c r="J12" i="47"/>
  <c r="P14" i="46"/>
  <c r="P14" i="47" s="1"/>
  <c r="J14" i="47"/>
  <c r="P22" i="46"/>
  <c r="P22" i="47" s="1"/>
  <c r="J22" i="47"/>
  <c r="P24" i="46"/>
  <c r="P24" i="47" s="1"/>
  <c r="J24" i="47"/>
  <c r="P21" i="46"/>
  <c r="P21" i="47" s="1"/>
  <c r="J21" i="47"/>
  <c r="P18" i="46"/>
  <c r="P18" i="47" s="1"/>
  <c r="J18" i="47"/>
  <c r="J10" i="47"/>
  <c r="P10" i="46"/>
  <c r="P10" i="47" s="1"/>
  <c r="J15" i="47"/>
  <c r="P15" i="46"/>
  <c r="P15" i="47" s="1"/>
  <c r="P11" i="46"/>
  <c r="P11" i="47" s="1"/>
  <c r="J11" i="47"/>
  <c r="J20" i="47"/>
  <c r="P20" i="46"/>
  <c r="F9" i="47"/>
  <c r="F26" i="46"/>
  <c r="F26" i="47" s="1"/>
  <c r="P25" i="46"/>
  <c r="P25" i="47" s="1"/>
  <c r="J25" i="47"/>
  <c r="P17" i="46"/>
  <c r="P17" i="47" s="1"/>
  <c r="J17" i="47"/>
  <c r="P23" i="46"/>
  <c r="P23" i="47" s="1"/>
  <c r="J23" i="47"/>
  <c r="P16" i="46"/>
  <c r="P16" i="47" s="1"/>
  <c r="J16" i="47"/>
  <c r="P13" i="46"/>
  <c r="J13" i="47"/>
  <c r="J9" i="46"/>
  <c r="D9" i="47"/>
  <c r="D26" i="46"/>
  <c r="D26" i="47" s="1"/>
  <c r="P19" i="46" l="1"/>
  <c r="P19" i="47" s="1"/>
  <c r="P20" i="47"/>
  <c r="J9" i="47"/>
  <c r="J26" i="46"/>
  <c r="J26" i="47" s="1"/>
  <c r="P13" i="47"/>
  <c r="P9" i="46"/>
  <c r="P9" i="47" l="1"/>
  <c r="P26" i="46"/>
  <c r="P26" i="47" s="1"/>
</calcChain>
</file>

<file path=xl/sharedStrings.xml><?xml version="1.0" encoding="utf-8"?>
<sst xmlns="http://schemas.openxmlformats.org/spreadsheetml/2006/main" count="66" uniqueCount="32">
  <si>
    <t>合計</t>
    <rPh sb="0" eb="2">
      <t>ゴウケイ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</si>
  <si>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8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</si>
  <si>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8"/>
  </si>
  <si>
    <t>（１）資産項目の明細</t>
    <rPh sb="3" eb="5">
      <t>シサン</t>
    </rPh>
    <rPh sb="5" eb="7">
      <t>コウモク</t>
    </rPh>
    <rPh sb="8" eb="10">
      <t>メイサイ</t>
    </rPh>
    <phoneticPr fontId="8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</si>
  <si>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8"/>
  </si>
  <si>
    <t>区分</t>
    <rPh sb="0" eb="2">
      <t>クブン</t>
    </rPh>
    <phoneticPr fontId="8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</si>
  <si>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</si>
  <si>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</si>
  <si>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</si>
  <si>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</si>
  <si>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</si>
  <si>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</si>
  <si>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8"/>
  </si>
  <si>
    <t xml:space="preserve"> 事業用資産</t>
    <rPh sb="1" eb="4">
      <t>ジギョウヨウ</t>
    </rPh>
    <rPh sb="4" eb="6">
      <t>シサン</t>
    </rPh>
    <phoneticPr fontId="8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</si>
  <si>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</si>
  <si>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8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</si>
  <si>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</si>
  <si>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</si>
  <si>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8"/>
  </si>
  <si>
    <t>　　浮標等</t>
    <rPh sb="2" eb="4">
      <t>フヒョウ</t>
    </rPh>
    <rPh sb="4" eb="5">
      <t>ナド</t>
    </rPh>
    <phoneticPr fontId="8"/>
  </si>
  <si>
    <t>　　航空機</t>
    <rPh sb="2" eb="5">
      <t>コウクウキ</t>
    </rPh>
    <phoneticPr fontId="8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</si>
  <si>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</si>
  <si>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8"/>
  </si>
  <si>
    <t xml:space="preserve"> インフラ資産</t>
    <rPh sb="5" eb="7">
      <t>シサン</t>
    </rPh>
    <phoneticPr fontId="8"/>
  </si>
  <si>
    <t>　　土地</t>
    <rPh sb="2" eb="4">
      <t>トチ</t>
    </rPh>
    <phoneticPr fontId="3"/>
  </si>
  <si>
    <t>　　建物</t>
    <rPh sb="2" eb="4">
      <t>タテモノ</t>
    </rPh>
    <phoneticPr fontId="8"/>
  </si>
  <si>
    <t xml:space="preserve"> 物品</t>
    <rPh sb="1" eb="3">
      <t>ブッピン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</si>
  <si>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8"/>
  </si>
  <si>
    <t>（単位：円）</t>
    <rPh sb="1" eb="3">
      <t>タンイ</t>
    </rPh>
    <rPh sb="4" eb="5">
      <t>エン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</si>
  <si>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8"/>
  </si>
  <si>
    <t>全体附属明細書</t>
    <rPh sb="0" eb="2">
      <t>ゼンタイ</t>
    </rPh>
    <rPh sb="2" eb="4">
      <t>フゾク</t>
    </rPh>
    <rPh sb="4" eb="7">
      <t>メイサイショ</t>
    </rPh>
    <phoneticPr fontId="8"/>
  </si>
  <si>
    <t>１．全体貸借対照表の内容に関する明細</t>
    <rPh sb="2" eb="4">
      <t>ゼンタイ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</si>
</sst>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6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9" fillId="0" borderId="3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 wrapText="1"/>
    </xf>
    <xf numFmtId="38" fontId="14" fillId="0" borderId="0" xfId="1" applyFont="1" applyAlignment="1">
      <alignment horizontal="center" vertical="center"/>
    </xf>
    <xf numFmtId="41" fontId="4" fillId="0" borderId="2" xfId="1" applyNumberFormat="1" applyFont="1" applyBorder="1">
      <alignment vertical="center"/>
    </xf>
    <xf numFmtId="41" fontId="4" fillId="0" borderId="4" xfId="1" applyNumberFormat="1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41" fontId="4" fillId="0" borderId="5" xfId="1" applyNumberFormat="1" applyFont="1" applyBorder="1">
      <alignment vertical="center"/>
    </xf>
    <xf numFmtId="41" fontId="14" fillId="0" borderId="5" xfId="1" applyNumberFormat="1" applyFont="1" applyBorder="1">
      <alignment vertical="center"/>
    </xf>
  </cellXfs>
  <cellStyles count="16">
    <cellStyle name="桁区切り" xfId="1" builtinId="6"/>
    <cellStyle name="桁区切り 2" xfId="4" xr:uid="{00000000-0005-0000-0000-000001000000}"/>
    <cellStyle name="桁区切り 2 2" xfId="15" xr:uid="{00000000-0005-0000-0000-000002000000}"/>
    <cellStyle name="桁区切り 2 3" xfId="7" xr:uid="{00000000-0005-0000-0000-000003000000}"/>
    <cellStyle name="桁区切り 3" xfId="13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3" xfId="9" xr:uid="{00000000-0005-0000-0000-000008000000}"/>
    <cellStyle name="標準 2 4" xfId="14" xr:uid="{00000000-0005-0000-0000-000009000000}"/>
    <cellStyle name="標準 2 5" xfId="6" xr:uid="{00000000-0005-0000-0000-00000A000000}"/>
    <cellStyle name="標準 3" xfId="11" xr:uid="{00000000-0005-0000-0000-00000B000000}"/>
    <cellStyle name="標準 4" xfId="10" xr:uid="{00000000-0005-0000-0000-00000C000000}"/>
    <cellStyle name="標準 5" xfId="12" xr:uid="{00000000-0005-0000-0000-00000D000000}"/>
    <cellStyle name="標準 6" xfId="5" xr:uid="{00000000-0005-0000-0000-00000E000000}"/>
    <cellStyle name="標準１" xfId="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view="pageBreakPreview" zoomScale="90" zoomScaleNormal="100" zoomScaleSheetLayoutView="90" workbookViewId="0">
      <selection activeCell="D9" sqref="D9:E9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7" width="8.44140625" customWidth="1"/>
    <col min="18" max="18" width="16.21875" customWidth="1"/>
    <col min="19" max="19" width="0.6640625" customWidth="1"/>
    <col min="20" max="20" width="0.33203125" customWidth="1"/>
  </cols>
  <sheetData>
    <row r="1" spans="1:19" ht="18.75" customHeight="1" x14ac:dyDescent="0.2">
      <c r="A1" s="22" t="s">
        <v>1</v>
      </c>
      <c r="B1" s="23"/>
      <c r="C1" s="23"/>
      <c r="D1" s="23"/>
      <c r="E1" s="23"/>
    </row>
    <row r="2" spans="1:19" ht="24.75" customHeight="1" x14ac:dyDescent="0.2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9.5" customHeight="1" x14ac:dyDescent="0.2">
      <c r="A3" s="22" t="s">
        <v>2</v>
      </c>
      <c r="B3" s="23"/>
      <c r="C3" s="23"/>
      <c r="D3" s="23"/>
      <c r="E3" s="23"/>
      <c r="F3" s="23"/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2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ht="16.5" customHeight="1" x14ac:dyDescent="0.2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.5" customHeight="1" x14ac:dyDescent="0.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9" ht="20.25" customHeight="1" x14ac:dyDescent="0.2">
      <c r="B7" s="2" t="s">
        <v>4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29</v>
      </c>
      <c r="R7" s="4"/>
    </row>
    <row r="8" spans="1:19" ht="37.5" customHeight="1" x14ac:dyDescent="0.2">
      <c r="B8" s="28" t="s">
        <v>5</v>
      </c>
      <c r="C8" s="28"/>
      <c r="D8" s="31" t="s">
        <v>6</v>
      </c>
      <c r="E8" s="27"/>
      <c r="F8" s="31" t="s">
        <v>7</v>
      </c>
      <c r="G8" s="27"/>
      <c r="H8" s="31" t="s">
        <v>8</v>
      </c>
      <c r="I8" s="27"/>
      <c r="J8" s="31" t="s">
        <v>9</v>
      </c>
      <c r="K8" s="27"/>
      <c r="L8" s="31" t="s">
        <v>10</v>
      </c>
      <c r="M8" s="27"/>
      <c r="N8" s="27" t="s">
        <v>11</v>
      </c>
      <c r="O8" s="28"/>
      <c r="P8" s="29" t="s">
        <v>12</v>
      </c>
      <c r="Q8" s="30"/>
      <c r="R8" s="6"/>
    </row>
    <row r="9" spans="1:19" ht="14.1" customHeight="1" x14ac:dyDescent="0.2">
      <c r="B9" s="17" t="s">
        <v>13</v>
      </c>
      <c r="C9" s="17"/>
      <c r="D9" s="13">
        <f>ROUND('有形固定資産（自動集計）【円単位】'!D9:E9/1000,0)</f>
        <v>18014252</v>
      </c>
      <c r="E9" s="14"/>
      <c r="F9" s="13">
        <f>ROUND('有形固定資産（自動集計）【円単位】'!F9:G9/1000,0)</f>
        <v>1526005</v>
      </c>
      <c r="G9" s="14"/>
      <c r="H9" s="13">
        <f>ROUND('有形固定資産（自動集計）【円単位】'!H9:I9/1000,0)</f>
        <v>501419</v>
      </c>
      <c r="I9" s="14"/>
      <c r="J9" s="13">
        <f>ROUND('有形固定資産（自動集計）【円単位】'!J9:K9/1000,0)</f>
        <v>19038839</v>
      </c>
      <c r="K9" s="14"/>
      <c r="L9" s="13">
        <f>ROUND('有形固定資産（自動集計）【円単位】'!L9:M9/1000,0)</f>
        <v>9522159</v>
      </c>
      <c r="M9" s="14"/>
      <c r="N9" s="13">
        <f>ROUND('有形固定資産（自動集計）【円単位】'!N9:O9/1000,0)</f>
        <v>387700</v>
      </c>
      <c r="O9" s="14"/>
      <c r="P9" s="13">
        <f>ROUND('有形固定資産（自動集計）【円単位】'!P9:Q9/1000,0)</f>
        <v>9516681</v>
      </c>
      <c r="Q9" s="14"/>
      <c r="R9" s="9"/>
    </row>
    <row r="10" spans="1:19" ht="14.1" customHeight="1" x14ac:dyDescent="0.2">
      <c r="B10" s="17" t="s">
        <v>14</v>
      </c>
      <c r="C10" s="17"/>
      <c r="D10" s="13">
        <f>ROUND('有形固定資産（自動集計）【円単位】'!D10:E10/1000,0)</f>
        <v>1970044</v>
      </c>
      <c r="E10" s="14"/>
      <c r="F10" s="13">
        <f>ROUND('有形固定資産（自動集計）【円単位】'!F10:G10/1000,0)</f>
        <v>3474</v>
      </c>
      <c r="G10" s="14"/>
      <c r="H10" s="13">
        <f>ROUND('有形固定資産（自動集計）【円単位】'!H10:I10/1000,0)</f>
        <v>1986</v>
      </c>
      <c r="I10" s="14"/>
      <c r="J10" s="13">
        <f>ROUND('有形固定資産（自動集計）【円単位】'!J10:K10/1000,0)</f>
        <v>1971531</v>
      </c>
      <c r="K10" s="14"/>
      <c r="L10" s="13">
        <f>ROUND('有形固定資産（自動集計）【円単位】'!L10:M10/1000,0)</f>
        <v>0</v>
      </c>
      <c r="M10" s="14"/>
      <c r="N10" s="13">
        <f>ROUND('有形固定資産（自動集計）【円単位】'!N10:O10/1000,0)</f>
        <v>0</v>
      </c>
      <c r="O10" s="14"/>
      <c r="P10" s="13">
        <f>ROUND('有形固定資産（自動集計）【円単位】'!P10:Q10/1000,0)</f>
        <v>1971531</v>
      </c>
      <c r="Q10" s="14"/>
      <c r="R10" s="9"/>
    </row>
    <row r="11" spans="1:19" ht="14.1" customHeight="1" x14ac:dyDescent="0.2">
      <c r="B11" s="18" t="s">
        <v>15</v>
      </c>
      <c r="C11" s="18"/>
      <c r="D11" s="13">
        <f>ROUND('有形固定資産（自動集計）【円単位】'!D11:E11/1000,0)</f>
        <v>795629</v>
      </c>
      <c r="E11" s="14"/>
      <c r="F11" s="13">
        <f>ROUND('有形固定資産（自動集計）【円単位】'!F11:G11/1000,0)</f>
        <v>0</v>
      </c>
      <c r="G11" s="14"/>
      <c r="H11" s="13">
        <f>ROUND('有形固定資産（自動集計）【円単位】'!H11:I11/1000,0)</f>
        <v>0</v>
      </c>
      <c r="I11" s="14"/>
      <c r="J11" s="13">
        <f>ROUND('有形固定資産（自動集計）【円単位】'!J11:K11/1000,0)</f>
        <v>795629</v>
      </c>
      <c r="K11" s="14"/>
      <c r="L11" s="13">
        <f>ROUND('有形固定資産（自動集計）【円単位】'!L11:M11/1000,0)</f>
        <v>0</v>
      </c>
      <c r="M11" s="14"/>
      <c r="N11" s="13">
        <f>ROUND('有形固定資産（自動集計）【円単位】'!N11:O11/1000,0)</f>
        <v>0</v>
      </c>
      <c r="O11" s="14"/>
      <c r="P11" s="13">
        <f>ROUND('有形固定資産（自動集計）【円単位】'!P11:Q11/1000,0)</f>
        <v>795629</v>
      </c>
      <c r="Q11" s="14"/>
      <c r="R11" s="9"/>
    </row>
    <row r="12" spans="1:19" ht="14.1" customHeight="1" x14ac:dyDescent="0.2">
      <c r="B12" s="18" t="s">
        <v>16</v>
      </c>
      <c r="C12" s="18"/>
      <c r="D12" s="13">
        <f>ROUND('有形固定資産（自動集計）【円単位】'!D12:E12/1000,0)</f>
        <v>13798941</v>
      </c>
      <c r="E12" s="14"/>
      <c r="F12" s="13">
        <f>ROUND('有形固定資産（自動集計）【円単位】'!F12:G12/1000,0)</f>
        <v>1291010</v>
      </c>
      <c r="G12" s="14"/>
      <c r="H12" s="13">
        <f>ROUND('有形固定資産（自動集計）【円単位】'!H12:I12/1000,0)</f>
        <v>6252</v>
      </c>
      <c r="I12" s="14"/>
      <c r="J12" s="13">
        <f>ROUND('有形固定資産（自動集計）【円単位】'!J12:K12/1000,0)</f>
        <v>15083699</v>
      </c>
      <c r="K12" s="14"/>
      <c r="L12" s="13">
        <f>ROUND('有形固定資産（自動集計）【円単位】'!L12:M12/1000,0)</f>
        <v>9295142</v>
      </c>
      <c r="M12" s="14"/>
      <c r="N12" s="13">
        <f>ROUND('有形固定資産（自動集計）【円単位】'!N12:O12/1000,0)</f>
        <v>321662</v>
      </c>
      <c r="O12" s="14"/>
      <c r="P12" s="13">
        <f>ROUND('有形固定資産（自動集計）【円単位】'!P12:Q12/1000,0)</f>
        <v>5788558</v>
      </c>
      <c r="Q12" s="14"/>
      <c r="R12" s="9"/>
    </row>
    <row r="13" spans="1:19" ht="14.1" customHeight="1" x14ac:dyDescent="0.2">
      <c r="B13" s="17" t="s">
        <v>17</v>
      </c>
      <c r="C13" s="17"/>
      <c r="D13" s="13">
        <f>ROUND('有形固定資産（自動集計）【円単位】'!D13:E13/1000,0)</f>
        <v>934474</v>
      </c>
      <c r="E13" s="14"/>
      <c r="F13" s="13">
        <f>ROUND('有形固定資産（自動集計）【円単位】'!F13:G13/1000,0)</f>
        <v>0</v>
      </c>
      <c r="G13" s="14"/>
      <c r="H13" s="13">
        <f>ROUND('有形固定資産（自動集計）【円単位】'!H13:I13/1000,0)</f>
        <v>0</v>
      </c>
      <c r="I13" s="14"/>
      <c r="J13" s="13">
        <f>ROUND('有形固定資産（自動集計）【円単位】'!J13:K13/1000,0)</f>
        <v>934474</v>
      </c>
      <c r="K13" s="14"/>
      <c r="L13" s="13">
        <f>ROUND('有形固定資産（自動集計）【円単位】'!L13:M13/1000,0)</f>
        <v>227017</v>
      </c>
      <c r="M13" s="14"/>
      <c r="N13" s="13">
        <f>ROUND('有形固定資産（自動集計）【円単位】'!N13:O13/1000,0)</f>
        <v>66038</v>
      </c>
      <c r="O13" s="14"/>
      <c r="P13" s="13">
        <f>ROUND('有形固定資産（自動集計）【円単位】'!P13:Q13/1000,0)</f>
        <v>707457</v>
      </c>
      <c r="Q13" s="14"/>
      <c r="R13" s="9"/>
    </row>
    <row r="14" spans="1:19" ht="14.1" customHeight="1" x14ac:dyDescent="0.2">
      <c r="B14" s="20" t="s">
        <v>18</v>
      </c>
      <c r="C14" s="20"/>
      <c r="D14" s="13">
        <f>ROUND('有形固定資産（自動集計）【円単位】'!D14:E14/1000,0)</f>
        <v>0</v>
      </c>
      <c r="E14" s="14"/>
      <c r="F14" s="13">
        <f>ROUND('有形固定資産（自動集計）【円単位】'!F14:G14/1000,0)</f>
        <v>0</v>
      </c>
      <c r="G14" s="14"/>
      <c r="H14" s="13">
        <f>ROUND('有形固定資産（自動集計）【円単位】'!H14:I14/1000,0)</f>
        <v>0</v>
      </c>
      <c r="I14" s="14"/>
      <c r="J14" s="13">
        <f>ROUND('有形固定資産（自動集計）【円単位】'!J14:K14/1000,0)</f>
        <v>0</v>
      </c>
      <c r="K14" s="14"/>
      <c r="L14" s="13">
        <f>ROUND('有形固定資産（自動集計）【円単位】'!L14:M14/1000,0)</f>
        <v>0</v>
      </c>
      <c r="M14" s="14"/>
      <c r="N14" s="13">
        <f>ROUND('有形固定資産（自動集計）【円単位】'!N14:O14/1000,0)</f>
        <v>0</v>
      </c>
      <c r="O14" s="14"/>
      <c r="P14" s="13">
        <f>ROUND('有形固定資産（自動集計）【円単位】'!P14:Q14/1000,0)</f>
        <v>0</v>
      </c>
      <c r="Q14" s="14"/>
      <c r="R14" s="9"/>
    </row>
    <row r="15" spans="1:19" ht="14.1" customHeight="1" x14ac:dyDescent="0.2">
      <c r="B15" s="21" t="s">
        <v>19</v>
      </c>
      <c r="C15" s="21"/>
      <c r="D15" s="13">
        <f>ROUND('有形固定資産（自動集計）【円単位】'!D15:E15/1000,0)</f>
        <v>0</v>
      </c>
      <c r="E15" s="14"/>
      <c r="F15" s="13">
        <f>ROUND('有形固定資産（自動集計）【円単位】'!F15:G15/1000,0)</f>
        <v>0</v>
      </c>
      <c r="G15" s="14"/>
      <c r="H15" s="13">
        <f>ROUND('有形固定資産（自動集計）【円単位】'!H15:I15/1000,0)</f>
        <v>0</v>
      </c>
      <c r="I15" s="14"/>
      <c r="J15" s="13">
        <f>ROUND('有形固定資産（自動集計）【円単位】'!J15:K15/1000,0)</f>
        <v>0</v>
      </c>
      <c r="K15" s="14"/>
      <c r="L15" s="13">
        <f>ROUND('有形固定資産（自動集計）【円単位】'!L15:M15/1000,0)</f>
        <v>0</v>
      </c>
      <c r="M15" s="14"/>
      <c r="N15" s="13">
        <f>ROUND('有形固定資産（自動集計）【円単位】'!N15:O15/1000,0)</f>
        <v>0</v>
      </c>
      <c r="O15" s="14"/>
      <c r="P15" s="13">
        <f>ROUND('有形固定資産（自動集計）【円単位】'!P15:Q15/1000,0)</f>
        <v>0</v>
      </c>
      <c r="Q15" s="14"/>
      <c r="R15" s="9"/>
    </row>
    <row r="16" spans="1:19" ht="14.1" customHeight="1" x14ac:dyDescent="0.2">
      <c r="B16" s="20" t="s">
        <v>20</v>
      </c>
      <c r="C16" s="20"/>
      <c r="D16" s="13">
        <f>ROUND('有形固定資産（自動集計）【円単位】'!D16:E16/1000,0)</f>
        <v>0</v>
      </c>
      <c r="E16" s="14"/>
      <c r="F16" s="13">
        <f>ROUND('有形固定資産（自動集計）【円単位】'!F16:G16/1000,0)</f>
        <v>0</v>
      </c>
      <c r="G16" s="14"/>
      <c r="H16" s="13">
        <f>ROUND('有形固定資産（自動集計）【円単位】'!H16:I16/1000,0)</f>
        <v>0</v>
      </c>
      <c r="I16" s="14"/>
      <c r="J16" s="13">
        <f>ROUND('有形固定資産（自動集計）【円単位】'!J16:K16/1000,0)</f>
        <v>0</v>
      </c>
      <c r="K16" s="14"/>
      <c r="L16" s="13">
        <f>ROUND('有形固定資産（自動集計）【円単位】'!L16:M16/1000,0)</f>
        <v>0</v>
      </c>
      <c r="M16" s="14"/>
      <c r="N16" s="13">
        <f>ROUND('有形固定資産（自動集計）【円単位】'!N16:O16/1000,0)</f>
        <v>0</v>
      </c>
      <c r="O16" s="14"/>
      <c r="P16" s="13">
        <f>ROUND('有形固定資産（自動集計）【円単位】'!P16:Q16/1000,0)</f>
        <v>0</v>
      </c>
      <c r="Q16" s="14"/>
      <c r="R16" s="9"/>
    </row>
    <row r="17" spans="2:18" ht="14.1" customHeight="1" x14ac:dyDescent="0.2">
      <c r="B17" s="18" t="s">
        <v>21</v>
      </c>
      <c r="C17" s="18"/>
      <c r="D17" s="13">
        <f>ROUND('有形固定資産（自動集計）【円単位】'!D17:E17/1000,0)</f>
        <v>0</v>
      </c>
      <c r="E17" s="14"/>
      <c r="F17" s="13">
        <f>ROUND('有形固定資産（自動集計）【円単位】'!F17:G17/1000,0)</f>
        <v>0</v>
      </c>
      <c r="G17" s="14"/>
      <c r="H17" s="13">
        <f>ROUND('有形固定資産（自動集計）【円単位】'!H17:I17/1000,0)</f>
        <v>0</v>
      </c>
      <c r="I17" s="14"/>
      <c r="J17" s="13">
        <f>ROUND('有形固定資産（自動集計）【円単位】'!J17:K17/1000,0)</f>
        <v>0</v>
      </c>
      <c r="K17" s="14"/>
      <c r="L17" s="13">
        <f>ROUND('有形固定資産（自動集計）【円単位】'!L17:M17/1000,0)</f>
        <v>0</v>
      </c>
      <c r="M17" s="14"/>
      <c r="N17" s="13">
        <f>ROUND('有形固定資産（自動集計）【円単位】'!N17:O17/1000,0)</f>
        <v>0</v>
      </c>
      <c r="O17" s="14"/>
      <c r="P17" s="13">
        <f>ROUND('有形固定資産（自動集計）【円単位】'!P17:Q17/1000,0)</f>
        <v>0</v>
      </c>
      <c r="Q17" s="14"/>
      <c r="R17" s="9"/>
    </row>
    <row r="18" spans="2:18" ht="14.1" customHeight="1" x14ac:dyDescent="0.2">
      <c r="B18" s="18" t="s">
        <v>22</v>
      </c>
      <c r="C18" s="18"/>
      <c r="D18" s="13">
        <f>ROUND('有形固定資産（自動集計）【円単位】'!D18:E18/1000,0)</f>
        <v>515164</v>
      </c>
      <c r="E18" s="14"/>
      <c r="F18" s="13">
        <f>ROUND('有形固定資産（自動集計）【円単位】'!F18:G18/1000,0)</f>
        <v>231521</v>
      </c>
      <c r="G18" s="14"/>
      <c r="H18" s="13">
        <f>ROUND('有形固定資産（自動集計）【円単位】'!H18:I18/1000,0)</f>
        <v>493180</v>
      </c>
      <c r="I18" s="14"/>
      <c r="J18" s="13">
        <f>ROUND('有形固定資産（自動集計）【円単位】'!J18:K18/1000,0)</f>
        <v>253505</v>
      </c>
      <c r="K18" s="14"/>
      <c r="L18" s="13">
        <f>ROUND('有形固定資産（自動集計）【円単位】'!L18:M18/1000,0)</f>
        <v>0</v>
      </c>
      <c r="M18" s="14"/>
      <c r="N18" s="13">
        <f>ROUND('有形固定資産（自動集計）【円単位】'!N18:O18/1000,0)</f>
        <v>0</v>
      </c>
      <c r="O18" s="14"/>
      <c r="P18" s="13">
        <f>ROUND('有形固定資産（自動集計）【円単位】'!P18:Q18/1000,0)</f>
        <v>253505</v>
      </c>
      <c r="Q18" s="14"/>
      <c r="R18" s="9"/>
    </row>
    <row r="19" spans="2:18" ht="14.1" customHeight="1" x14ac:dyDescent="0.2">
      <c r="B19" s="19" t="s">
        <v>23</v>
      </c>
      <c r="C19" s="19"/>
      <c r="D19" s="13">
        <f>ROUND('有形固定資産（自動集計）【円単位】'!D19:E19/1000,0)</f>
        <v>59163487</v>
      </c>
      <c r="E19" s="14"/>
      <c r="F19" s="13">
        <f>ROUND('有形固定資産（自動集計）【円単位】'!F19:G19/1000,0)</f>
        <v>525336</v>
      </c>
      <c r="G19" s="14"/>
      <c r="H19" s="13">
        <f>ROUND('有形固定資産（自動集計）【円単位】'!H19:I19/1000,0)</f>
        <v>19454</v>
      </c>
      <c r="I19" s="14"/>
      <c r="J19" s="13">
        <f>ROUND('有形固定資産（自動集計）【円単位】'!J19:K19/1000,0)</f>
        <v>59669368</v>
      </c>
      <c r="K19" s="14"/>
      <c r="L19" s="13">
        <f>ROUND('有形固定資産（自動集計）【円単位】'!L19:M19/1000,0)</f>
        <v>35992101</v>
      </c>
      <c r="M19" s="14"/>
      <c r="N19" s="13">
        <f>ROUND('有形固定資産（自動集計）【円単位】'!N19:O19/1000,0)</f>
        <v>1061064</v>
      </c>
      <c r="O19" s="14"/>
      <c r="P19" s="13">
        <f>ROUND('有形固定資産（自動集計）【円単位】'!P19:Q19/1000,0)</f>
        <v>23677267</v>
      </c>
      <c r="Q19" s="14"/>
      <c r="R19" s="9"/>
    </row>
    <row r="20" spans="2:18" ht="14.1" customHeight="1" x14ac:dyDescent="0.2">
      <c r="B20" s="17" t="s">
        <v>24</v>
      </c>
      <c r="C20" s="17"/>
      <c r="D20" s="13">
        <f>ROUND('有形固定資産（自動集計）【円単位】'!D20:E20/1000,0)</f>
        <v>184526</v>
      </c>
      <c r="E20" s="14"/>
      <c r="F20" s="13">
        <f>ROUND('有形固定資産（自動集計）【円単位】'!F20:G20/1000,0)</f>
        <v>0</v>
      </c>
      <c r="G20" s="14"/>
      <c r="H20" s="13">
        <f>ROUND('有形固定資産（自動集計）【円単位】'!H20:I20/1000,0)</f>
        <v>19454</v>
      </c>
      <c r="I20" s="14"/>
      <c r="J20" s="13">
        <f>ROUND('有形固定資産（自動集計）【円単位】'!J20:K20/1000,0)</f>
        <v>165072</v>
      </c>
      <c r="K20" s="14"/>
      <c r="L20" s="13">
        <f>ROUND('有形固定資産（自動集計）【円単位】'!L20:M20/1000,0)</f>
        <v>0</v>
      </c>
      <c r="M20" s="14"/>
      <c r="N20" s="13">
        <f>ROUND('有形固定資産（自動集計）【円単位】'!N20:O20/1000,0)</f>
        <v>0</v>
      </c>
      <c r="O20" s="14"/>
      <c r="P20" s="13">
        <f>ROUND('有形固定資産（自動集計）【円単位】'!P20:Q20/1000,0)</f>
        <v>165072</v>
      </c>
      <c r="Q20" s="14"/>
      <c r="R20" s="9"/>
    </row>
    <row r="21" spans="2:18" ht="14.1" customHeight="1" x14ac:dyDescent="0.2">
      <c r="B21" s="18" t="s">
        <v>25</v>
      </c>
      <c r="C21" s="18"/>
      <c r="D21" s="13">
        <f>ROUND('有形固定資産（自動集計）【円単位】'!D21:E21/1000,0)</f>
        <v>1927291</v>
      </c>
      <c r="E21" s="14"/>
      <c r="F21" s="13">
        <f>ROUND('有形固定資産（自動集計）【円単位】'!F21:G21/1000,0)</f>
        <v>0</v>
      </c>
      <c r="G21" s="14"/>
      <c r="H21" s="13">
        <f>ROUND('有形固定資産（自動集計）【円単位】'!H21:I21/1000,0)</f>
        <v>0</v>
      </c>
      <c r="I21" s="14"/>
      <c r="J21" s="13">
        <f>ROUND('有形固定資産（自動集計）【円単位】'!J21:K21/1000,0)</f>
        <v>1927291</v>
      </c>
      <c r="K21" s="14"/>
      <c r="L21" s="13">
        <f>ROUND('有形固定資産（自動集計）【円単位】'!L21:M21/1000,0)</f>
        <v>1186193</v>
      </c>
      <c r="M21" s="14"/>
      <c r="N21" s="13">
        <f>ROUND('有形固定資産（自動集計）【円単位】'!N21:O21/1000,0)</f>
        <v>47113</v>
      </c>
      <c r="O21" s="14"/>
      <c r="P21" s="13">
        <f>ROUND('有形固定資産（自動集計）【円単位】'!P21:Q21/1000,0)</f>
        <v>741098</v>
      </c>
      <c r="Q21" s="14"/>
      <c r="R21" s="9"/>
    </row>
    <row r="22" spans="2:18" ht="14.1" customHeight="1" x14ac:dyDescent="0.2">
      <c r="B22" s="17" t="s">
        <v>17</v>
      </c>
      <c r="C22" s="17"/>
      <c r="D22" s="13">
        <f>ROUND('有形固定資産（自動集計）【円単位】'!D22:E22/1000,0)</f>
        <v>56931295</v>
      </c>
      <c r="E22" s="14"/>
      <c r="F22" s="13">
        <f>ROUND('有形固定資産（自動集計）【円単位】'!F22:G22/1000,0)</f>
        <v>525336</v>
      </c>
      <c r="G22" s="14"/>
      <c r="H22" s="13">
        <f>ROUND('有形固定資産（自動集計）【円単位】'!H22:I22/1000,0)</f>
        <v>0</v>
      </c>
      <c r="I22" s="14"/>
      <c r="J22" s="13">
        <f>ROUND('有形固定資産（自動集計）【円単位】'!J22:K22/1000,0)</f>
        <v>57456630</v>
      </c>
      <c r="K22" s="14"/>
      <c r="L22" s="13">
        <f>ROUND('有形固定資産（自動集計）【円単位】'!L22:M22/1000,0)</f>
        <v>34805908</v>
      </c>
      <c r="M22" s="14"/>
      <c r="N22" s="13">
        <f>ROUND('有形固定資産（自動集計）【円単位】'!N22:O22/1000,0)</f>
        <v>1013951</v>
      </c>
      <c r="O22" s="14"/>
      <c r="P22" s="13">
        <f>ROUND('有形固定資産（自動集計）【円単位】'!P22:Q22/1000,0)</f>
        <v>22650722</v>
      </c>
      <c r="Q22" s="14"/>
      <c r="R22" s="9"/>
    </row>
    <row r="23" spans="2:18" ht="14.1" customHeight="1" x14ac:dyDescent="0.2">
      <c r="B23" s="17" t="s">
        <v>21</v>
      </c>
      <c r="C23" s="17"/>
      <c r="D23" s="13">
        <f>ROUND('有形固定資産（自動集計）【円単位】'!D23:E23/1000,0)</f>
        <v>0</v>
      </c>
      <c r="E23" s="14"/>
      <c r="F23" s="13">
        <f>ROUND('有形固定資産（自動集計）【円単位】'!F23:G23/1000,0)</f>
        <v>0</v>
      </c>
      <c r="G23" s="14"/>
      <c r="H23" s="13">
        <f>ROUND('有形固定資産（自動集計）【円単位】'!H23:I23/1000,0)</f>
        <v>0</v>
      </c>
      <c r="I23" s="14"/>
      <c r="J23" s="13">
        <f>ROUND('有形固定資産（自動集計）【円単位】'!J23:K23/1000,0)</f>
        <v>0</v>
      </c>
      <c r="K23" s="14"/>
      <c r="L23" s="13">
        <f>ROUND('有形固定資産（自動集計）【円単位】'!L23:M23/1000,0)</f>
        <v>0</v>
      </c>
      <c r="M23" s="14"/>
      <c r="N23" s="13">
        <f>ROUND('有形固定資産（自動集計）【円単位】'!N23:O23/1000,0)</f>
        <v>0</v>
      </c>
      <c r="O23" s="14"/>
      <c r="P23" s="13">
        <f>ROUND('有形固定資産（自動集計）【円単位】'!P23:Q23/1000,0)</f>
        <v>0</v>
      </c>
      <c r="Q23" s="14"/>
      <c r="R23" s="9"/>
    </row>
    <row r="24" spans="2:18" ht="14.1" customHeight="1" x14ac:dyDescent="0.2">
      <c r="B24" s="18" t="s">
        <v>22</v>
      </c>
      <c r="C24" s="18"/>
      <c r="D24" s="13">
        <f>ROUND('有形固定資産（自動集計）【円単位】'!D24:E24/1000,0)</f>
        <v>120375</v>
      </c>
      <c r="E24" s="14"/>
      <c r="F24" s="13">
        <f>ROUND('有形固定資産（自動集計）【円単位】'!F24:G24/1000,0)</f>
        <v>0</v>
      </c>
      <c r="G24" s="14"/>
      <c r="H24" s="13">
        <f>ROUND('有形固定資産（自動集計）【円単位】'!H24:I24/1000,0)</f>
        <v>0</v>
      </c>
      <c r="I24" s="14"/>
      <c r="J24" s="13">
        <f>ROUND('有形固定資産（自動集計）【円単位】'!J24:K24/1000,0)</f>
        <v>120375</v>
      </c>
      <c r="K24" s="14"/>
      <c r="L24" s="13">
        <f>ROUND('有形固定資産（自動集計）【円単位】'!L24:M24/1000,0)</f>
        <v>0</v>
      </c>
      <c r="M24" s="14"/>
      <c r="N24" s="13">
        <f>ROUND('有形固定資産（自動集計）【円単位】'!N24:O24/1000,0)</f>
        <v>0</v>
      </c>
      <c r="O24" s="14"/>
      <c r="P24" s="13">
        <f>ROUND('有形固定資産（自動集計）【円単位】'!P24:Q24/1000,0)</f>
        <v>120375</v>
      </c>
      <c r="Q24" s="14"/>
      <c r="R24" s="9"/>
    </row>
    <row r="25" spans="2:18" ht="14.1" customHeight="1" x14ac:dyDescent="0.2">
      <c r="B25" s="17" t="s">
        <v>26</v>
      </c>
      <c r="C25" s="17"/>
      <c r="D25" s="13">
        <f>ROUND('有形固定資産（自動集計）【円単位】'!D25:E25/1000,0)</f>
        <v>1303216</v>
      </c>
      <c r="E25" s="14"/>
      <c r="F25" s="13">
        <f>ROUND('有形固定資産（自動集計）【円単位】'!F25:G25/1000,0)</f>
        <v>20818</v>
      </c>
      <c r="G25" s="14"/>
      <c r="H25" s="13">
        <f>ROUND('有形固定資産（自動集計）【円単位】'!H25:I25/1000,0)</f>
        <v>1769</v>
      </c>
      <c r="I25" s="14"/>
      <c r="J25" s="13">
        <f>ROUND('有形固定資産（自動集計）【円単位】'!J25:K25/1000,0)</f>
        <v>1322265</v>
      </c>
      <c r="K25" s="14"/>
      <c r="L25" s="13">
        <f>ROUND('有形固定資産（自動集計）【円単位】'!L25:M25/1000,0)</f>
        <v>1067631</v>
      </c>
      <c r="M25" s="14"/>
      <c r="N25" s="13">
        <f>ROUND('有形固定資産（自動集計）【円単位】'!N25:O25/1000,0)</f>
        <v>88034</v>
      </c>
      <c r="O25" s="14"/>
      <c r="P25" s="13">
        <f>ROUND('有形固定資産（自動集計）【円単位】'!P25:Q25/1000,0)</f>
        <v>254634</v>
      </c>
      <c r="Q25" s="14"/>
      <c r="R25" s="9"/>
    </row>
    <row r="26" spans="2:18" ht="14.1" customHeight="1" x14ac:dyDescent="0.2">
      <c r="B26" s="15" t="s">
        <v>0</v>
      </c>
      <c r="C26" s="16"/>
      <c r="D26" s="13">
        <f>ROUND('有形固定資産（自動集計）【円単位】'!D26:E26/1000,0)</f>
        <v>78480956</v>
      </c>
      <c r="E26" s="14"/>
      <c r="F26" s="13">
        <f>ROUND('有形固定資産（自動集計）【円単位】'!F26:G26/1000,0)</f>
        <v>2072159</v>
      </c>
      <c r="G26" s="14"/>
      <c r="H26" s="13">
        <f>ROUND('有形固定資産（自動集計）【円単位】'!H26:I26/1000,0)</f>
        <v>522642</v>
      </c>
      <c r="I26" s="14"/>
      <c r="J26" s="13">
        <f>ROUND('有形固定資産（自動集計）【円単位】'!J26:K26/1000,0)</f>
        <v>80030472</v>
      </c>
      <c r="K26" s="14"/>
      <c r="L26" s="13">
        <f>ROUND('有形固定資産（自動集計）【円単位】'!L26:M26/1000,0)</f>
        <v>46581891</v>
      </c>
      <c r="M26" s="14"/>
      <c r="N26" s="13">
        <f>ROUND('有形固定資産（自動集計）【円単位】'!N26:O26/1000,0)</f>
        <v>1536798</v>
      </c>
      <c r="O26" s="14"/>
      <c r="P26" s="13">
        <f>ROUND('有形固定資産（自動集計）【円単位】'!P26:Q26/1000,0)</f>
        <v>33448582</v>
      </c>
      <c r="Q26" s="14"/>
      <c r="R26" s="9"/>
    </row>
    <row r="27" spans="2:18" ht="20.100000000000001" customHeight="1" x14ac:dyDescent="0.2">
      <c r="B27" s="7"/>
      <c r="C27" s="8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2"/>
      <c r="Q27" s="12"/>
      <c r="R27" s="12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.39370078740157483" right="0.39370078740157483" top="0.98425196850393704" bottom="0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tabSelected="1" view="pageBreakPreview" zoomScale="90" zoomScaleNormal="100" zoomScaleSheetLayoutView="90" workbookViewId="0">
      <selection activeCell="H21" sqref="H21:I21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7" width="8.44140625" customWidth="1"/>
    <col min="18" max="18" width="16.21875" customWidth="1"/>
    <col min="19" max="19" width="0.6640625" customWidth="1"/>
    <col min="20" max="20" width="0.33203125" customWidth="1"/>
  </cols>
  <sheetData>
    <row r="1" spans="1:19" ht="18.75" customHeight="1" x14ac:dyDescent="0.2">
      <c r="A1" s="22" t="s">
        <v>1</v>
      </c>
      <c r="B1" s="23"/>
      <c r="C1" s="23"/>
      <c r="D1" s="23"/>
      <c r="E1" s="23"/>
    </row>
    <row r="2" spans="1:19" ht="24.75" customHeight="1" x14ac:dyDescent="0.2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9.5" customHeight="1" x14ac:dyDescent="0.2">
      <c r="A3" s="22" t="s">
        <v>31</v>
      </c>
      <c r="B3" s="23"/>
      <c r="C3" s="23"/>
      <c r="D3" s="23"/>
      <c r="E3" s="23"/>
      <c r="F3" s="23"/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2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ht="16.5" customHeight="1" x14ac:dyDescent="0.2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.5" customHeight="1" x14ac:dyDescent="0.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9" ht="20.25" customHeight="1" x14ac:dyDescent="0.2">
      <c r="B7" s="2" t="s">
        <v>4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28</v>
      </c>
      <c r="R7" s="4"/>
    </row>
    <row r="8" spans="1:19" ht="37.5" customHeight="1" x14ac:dyDescent="0.2">
      <c r="B8" s="28" t="s">
        <v>5</v>
      </c>
      <c r="C8" s="28"/>
      <c r="D8" s="31" t="s">
        <v>6</v>
      </c>
      <c r="E8" s="27"/>
      <c r="F8" s="31" t="s">
        <v>7</v>
      </c>
      <c r="G8" s="27"/>
      <c r="H8" s="31" t="s">
        <v>8</v>
      </c>
      <c r="I8" s="27"/>
      <c r="J8" s="31" t="s">
        <v>9</v>
      </c>
      <c r="K8" s="27"/>
      <c r="L8" s="31" t="s">
        <v>10</v>
      </c>
      <c r="M8" s="27"/>
      <c r="N8" s="27" t="s">
        <v>11</v>
      </c>
      <c r="O8" s="28"/>
      <c r="P8" s="29" t="s">
        <v>12</v>
      </c>
      <c r="Q8" s="30"/>
      <c r="R8" s="6"/>
    </row>
    <row r="9" spans="1:19" ht="14.1" customHeight="1" x14ac:dyDescent="0.2">
      <c r="B9" s="17" t="s">
        <v>13</v>
      </c>
      <c r="C9" s="17"/>
      <c r="D9" s="13">
        <f>SUM(D10:E18)</f>
        <v>18014252442</v>
      </c>
      <c r="E9" s="14"/>
      <c r="F9" s="13">
        <f>SUM(F10:G18)</f>
        <v>1526005356</v>
      </c>
      <c r="G9" s="14"/>
      <c r="H9" s="13">
        <f>SUM(H10:I18)</f>
        <v>501418531</v>
      </c>
      <c r="I9" s="14"/>
      <c r="J9" s="13">
        <f>SUM(J10:K18)</f>
        <v>19038839267</v>
      </c>
      <c r="K9" s="14"/>
      <c r="L9" s="13">
        <f>SUM(L10:M18)</f>
        <v>9522158713</v>
      </c>
      <c r="M9" s="14"/>
      <c r="N9" s="14">
        <f>SUM(N10:O18)</f>
        <v>387700351</v>
      </c>
      <c r="O9" s="32"/>
      <c r="P9" s="33">
        <f>SUM(P10:Q18)</f>
        <v>9516680554</v>
      </c>
      <c r="Q9" s="33"/>
      <c r="R9" s="9"/>
    </row>
    <row r="10" spans="1:19" ht="14.1" customHeight="1" x14ac:dyDescent="0.2">
      <c r="B10" s="17" t="s">
        <v>14</v>
      </c>
      <c r="C10" s="17"/>
      <c r="D10" s="13">
        <v>1970043928</v>
      </c>
      <c r="E10" s="14"/>
      <c r="F10" s="13">
        <v>3473723</v>
      </c>
      <c r="G10" s="14"/>
      <c r="H10" s="13">
        <v>1986449</v>
      </c>
      <c r="I10" s="14"/>
      <c r="J10" s="13">
        <f>D10+F10-H10</f>
        <v>1971531202</v>
      </c>
      <c r="K10" s="14"/>
      <c r="L10" s="13">
        <v>0</v>
      </c>
      <c r="M10" s="14"/>
      <c r="N10" s="13">
        <v>0</v>
      </c>
      <c r="O10" s="14"/>
      <c r="P10" s="33">
        <f>J10-L10</f>
        <v>1971531202</v>
      </c>
      <c r="Q10" s="33"/>
      <c r="R10" s="9"/>
    </row>
    <row r="11" spans="1:19" ht="14.1" customHeight="1" x14ac:dyDescent="0.2">
      <c r="B11" s="18" t="s">
        <v>15</v>
      </c>
      <c r="C11" s="18"/>
      <c r="D11" s="13">
        <v>795629200</v>
      </c>
      <c r="E11" s="14"/>
      <c r="F11" s="13">
        <v>0</v>
      </c>
      <c r="G11" s="14"/>
      <c r="H11" s="13">
        <v>0</v>
      </c>
      <c r="I11" s="14"/>
      <c r="J11" s="13">
        <f>D11+F11-H11</f>
        <v>795629200</v>
      </c>
      <c r="K11" s="14"/>
      <c r="L11" s="13">
        <v>0</v>
      </c>
      <c r="M11" s="14"/>
      <c r="N11" s="13">
        <v>0</v>
      </c>
      <c r="O11" s="14"/>
      <c r="P11" s="33">
        <f t="shared" ref="P11:P25" si="0">J11-L11</f>
        <v>795629200</v>
      </c>
      <c r="Q11" s="33"/>
      <c r="R11" s="9"/>
    </row>
    <row r="12" spans="1:19" ht="14.1" customHeight="1" x14ac:dyDescent="0.2">
      <c r="B12" s="18" t="s">
        <v>16</v>
      </c>
      <c r="C12" s="18"/>
      <c r="D12" s="13">
        <v>13798941196</v>
      </c>
      <c r="E12" s="14"/>
      <c r="F12" s="13">
        <v>1291010141</v>
      </c>
      <c r="G12" s="14"/>
      <c r="H12" s="13">
        <v>6252082</v>
      </c>
      <c r="I12" s="14"/>
      <c r="J12" s="13">
        <f>D12+F12-H12</f>
        <v>15083699255</v>
      </c>
      <c r="K12" s="14"/>
      <c r="L12" s="13">
        <v>9295141656</v>
      </c>
      <c r="M12" s="14"/>
      <c r="N12" s="13">
        <v>321661974</v>
      </c>
      <c r="O12" s="14"/>
      <c r="P12" s="33">
        <f t="shared" si="0"/>
        <v>5788557599</v>
      </c>
      <c r="Q12" s="33"/>
      <c r="R12" s="9"/>
    </row>
    <row r="13" spans="1:19" ht="14.1" customHeight="1" x14ac:dyDescent="0.2">
      <c r="B13" s="17" t="s">
        <v>17</v>
      </c>
      <c r="C13" s="17"/>
      <c r="D13" s="13">
        <v>934474298</v>
      </c>
      <c r="E13" s="14"/>
      <c r="F13" s="13">
        <v>0</v>
      </c>
      <c r="G13" s="14"/>
      <c r="H13" s="13">
        <v>0</v>
      </c>
      <c r="I13" s="14"/>
      <c r="J13" s="13">
        <f>D13+F13-H13</f>
        <v>934474298</v>
      </c>
      <c r="K13" s="14"/>
      <c r="L13" s="13">
        <v>227017057</v>
      </c>
      <c r="M13" s="14"/>
      <c r="N13" s="13">
        <v>66038377</v>
      </c>
      <c r="O13" s="14"/>
      <c r="P13" s="33">
        <f t="shared" si="0"/>
        <v>707457241</v>
      </c>
      <c r="Q13" s="33"/>
      <c r="R13" s="9"/>
    </row>
    <row r="14" spans="1:19" ht="14.1" customHeight="1" x14ac:dyDescent="0.2">
      <c r="B14" s="20" t="s">
        <v>18</v>
      </c>
      <c r="C14" s="20"/>
      <c r="D14" s="13">
        <v>0</v>
      </c>
      <c r="E14" s="14"/>
      <c r="F14" s="13">
        <v>0</v>
      </c>
      <c r="G14" s="14"/>
      <c r="H14" s="13">
        <v>0</v>
      </c>
      <c r="I14" s="14"/>
      <c r="J14" s="13">
        <f>D14+F14-H14</f>
        <v>0</v>
      </c>
      <c r="K14" s="14"/>
      <c r="L14" s="13">
        <v>0</v>
      </c>
      <c r="M14" s="14"/>
      <c r="N14" s="13">
        <v>0</v>
      </c>
      <c r="O14" s="14"/>
      <c r="P14" s="33">
        <f t="shared" si="0"/>
        <v>0</v>
      </c>
      <c r="Q14" s="33"/>
      <c r="R14" s="9"/>
    </row>
    <row r="15" spans="1:19" ht="14.1" customHeight="1" x14ac:dyDescent="0.2">
      <c r="B15" s="21" t="s">
        <v>19</v>
      </c>
      <c r="C15" s="21"/>
      <c r="D15" s="13">
        <v>0</v>
      </c>
      <c r="E15" s="14"/>
      <c r="F15" s="13">
        <v>0</v>
      </c>
      <c r="G15" s="14"/>
      <c r="H15" s="13">
        <v>0</v>
      </c>
      <c r="I15" s="14"/>
      <c r="J15" s="13">
        <f t="shared" ref="J15:J25" si="1">D15+F15-H15</f>
        <v>0</v>
      </c>
      <c r="K15" s="14"/>
      <c r="L15" s="13">
        <v>0</v>
      </c>
      <c r="M15" s="14"/>
      <c r="N15" s="13">
        <v>0</v>
      </c>
      <c r="O15" s="14"/>
      <c r="P15" s="33">
        <f t="shared" si="0"/>
        <v>0</v>
      </c>
      <c r="Q15" s="33"/>
      <c r="R15" s="9"/>
    </row>
    <row r="16" spans="1:19" ht="14.1" customHeight="1" x14ac:dyDescent="0.2">
      <c r="B16" s="20" t="s">
        <v>20</v>
      </c>
      <c r="C16" s="20"/>
      <c r="D16" s="13">
        <v>0</v>
      </c>
      <c r="E16" s="14"/>
      <c r="F16" s="13">
        <v>0</v>
      </c>
      <c r="G16" s="14"/>
      <c r="H16" s="13">
        <v>0</v>
      </c>
      <c r="I16" s="14"/>
      <c r="J16" s="13">
        <f t="shared" si="1"/>
        <v>0</v>
      </c>
      <c r="K16" s="14"/>
      <c r="L16" s="13">
        <v>0</v>
      </c>
      <c r="M16" s="14"/>
      <c r="N16" s="13">
        <v>0</v>
      </c>
      <c r="O16" s="14"/>
      <c r="P16" s="33">
        <f t="shared" si="0"/>
        <v>0</v>
      </c>
      <c r="Q16" s="33"/>
      <c r="R16" s="9"/>
    </row>
    <row r="17" spans="2:18" ht="14.1" customHeight="1" x14ac:dyDescent="0.2">
      <c r="B17" s="18" t="s">
        <v>21</v>
      </c>
      <c r="C17" s="18"/>
      <c r="D17" s="13">
        <v>0</v>
      </c>
      <c r="E17" s="14"/>
      <c r="F17" s="13">
        <v>0</v>
      </c>
      <c r="G17" s="14"/>
      <c r="H17" s="13">
        <v>0</v>
      </c>
      <c r="I17" s="14"/>
      <c r="J17" s="13">
        <f t="shared" si="1"/>
        <v>0</v>
      </c>
      <c r="K17" s="14"/>
      <c r="L17" s="13">
        <v>0</v>
      </c>
      <c r="M17" s="14"/>
      <c r="N17" s="13">
        <v>0</v>
      </c>
      <c r="O17" s="14"/>
      <c r="P17" s="33">
        <f t="shared" si="0"/>
        <v>0</v>
      </c>
      <c r="Q17" s="33"/>
      <c r="R17" s="9"/>
    </row>
    <row r="18" spans="2:18" ht="14.1" customHeight="1" x14ac:dyDescent="0.2">
      <c r="B18" s="18" t="s">
        <v>22</v>
      </c>
      <c r="C18" s="18"/>
      <c r="D18" s="13">
        <v>515163820</v>
      </c>
      <c r="E18" s="14"/>
      <c r="F18" s="13">
        <v>231521492</v>
      </c>
      <c r="G18" s="14"/>
      <c r="H18" s="13">
        <v>493180000</v>
      </c>
      <c r="I18" s="14"/>
      <c r="J18" s="13">
        <f t="shared" si="1"/>
        <v>253505312</v>
      </c>
      <c r="K18" s="14"/>
      <c r="L18" s="13">
        <v>0</v>
      </c>
      <c r="M18" s="14"/>
      <c r="N18" s="13">
        <v>0</v>
      </c>
      <c r="O18" s="14"/>
      <c r="P18" s="33">
        <f t="shared" si="0"/>
        <v>253505312</v>
      </c>
      <c r="Q18" s="33"/>
      <c r="R18" s="9"/>
    </row>
    <row r="19" spans="2:18" ht="14.1" customHeight="1" x14ac:dyDescent="0.2">
      <c r="B19" s="19" t="s">
        <v>23</v>
      </c>
      <c r="C19" s="19"/>
      <c r="D19" s="13">
        <f>SUM(D20:E24)</f>
        <v>59163487022</v>
      </c>
      <c r="E19" s="14"/>
      <c r="F19" s="13">
        <f>SUM(F20:G24)</f>
        <v>525335655</v>
      </c>
      <c r="G19" s="14"/>
      <c r="H19" s="13">
        <f>SUM(H20:I24)</f>
        <v>19454460</v>
      </c>
      <c r="I19" s="14"/>
      <c r="J19" s="13">
        <f>SUM(J20:K24)</f>
        <v>59669368217</v>
      </c>
      <c r="K19" s="14"/>
      <c r="L19" s="13">
        <f>SUM(L20:M24)</f>
        <v>35992101277</v>
      </c>
      <c r="M19" s="14"/>
      <c r="N19" s="13">
        <f>SUM(N20:O24)</f>
        <v>1061064009</v>
      </c>
      <c r="O19" s="14"/>
      <c r="P19" s="13">
        <f>SUM(P20:Q24)</f>
        <v>23677266940</v>
      </c>
      <c r="Q19" s="14"/>
      <c r="R19" s="9"/>
    </row>
    <row r="20" spans="2:18" ht="14.1" customHeight="1" x14ac:dyDescent="0.2">
      <c r="B20" s="17" t="s">
        <v>24</v>
      </c>
      <c r="C20" s="17"/>
      <c r="D20" s="13">
        <v>184526408</v>
      </c>
      <c r="E20" s="14"/>
      <c r="F20" s="13">
        <v>0</v>
      </c>
      <c r="G20" s="14"/>
      <c r="H20" s="13">
        <v>19454460</v>
      </c>
      <c r="I20" s="14"/>
      <c r="J20" s="13">
        <f t="shared" si="1"/>
        <v>165071948</v>
      </c>
      <c r="K20" s="14"/>
      <c r="L20" s="13">
        <v>0</v>
      </c>
      <c r="M20" s="14"/>
      <c r="N20" s="13">
        <v>0</v>
      </c>
      <c r="O20" s="14"/>
      <c r="P20" s="33">
        <f t="shared" si="0"/>
        <v>165071948</v>
      </c>
      <c r="Q20" s="33"/>
      <c r="R20" s="9"/>
    </row>
    <row r="21" spans="2:18" ht="14.1" customHeight="1" x14ac:dyDescent="0.2">
      <c r="B21" s="18" t="s">
        <v>25</v>
      </c>
      <c r="C21" s="18"/>
      <c r="D21" s="13">
        <v>1927290860</v>
      </c>
      <c r="E21" s="14"/>
      <c r="F21" s="13">
        <v>0</v>
      </c>
      <c r="G21" s="14"/>
      <c r="H21" s="13">
        <v>0</v>
      </c>
      <c r="I21" s="14"/>
      <c r="J21" s="13">
        <f t="shared" si="1"/>
        <v>1927290860</v>
      </c>
      <c r="K21" s="14"/>
      <c r="L21" s="13">
        <v>1186193358</v>
      </c>
      <c r="M21" s="14"/>
      <c r="N21" s="13">
        <v>47113312</v>
      </c>
      <c r="O21" s="14"/>
      <c r="P21" s="33">
        <f t="shared" si="0"/>
        <v>741097502</v>
      </c>
      <c r="Q21" s="33"/>
      <c r="R21" s="9"/>
    </row>
    <row r="22" spans="2:18" ht="14.1" customHeight="1" x14ac:dyDescent="0.2">
      <c r="B22" s="17" t="s">
        <v>17</v>
      </c>
      <c r="C22" s="17"/>
      <c r="D22" s="13">
        <v>56931294657</v>
      </c>
      <c r="E22" s="14"/>
      <c r="F22" s="13">
        <v>525335655</v>
      </c>
      <c r="G22" s="14"/>
      <c r="H22" s="13">
        <v>0</v>
      </c>
      <c r="I22" s="14"/>
      <c r="J22" s="13">
        <f t="shared" si="1"/>
        <v>57456630312</v>
      </c>
      <c r="K22" s="14"/>
      <c r="L22" s="13">
        <v>34805907919</v>
      </c>
      <c r="M22" s="14"/>
      <c r="N22" s="13">
        <v>1013950697</v>
      </c>
      <c r="O22" s="14"/>
      <c r="P22" s="33">
        <f t="shared" si="0"/>
        <v>22650722393</v>
      </c>
      <c r="Q22" s="33"/>
      <c r="R22" s="9"/>
    </row>
    <row r="23" spans="2:18" ht="14.1" customHeight="1" x14ac:dyDescent="0.2">
      <c r="B23" s="17" t="s">
        <v>21</v>
      </c>
      <c r="C23" s="17"/>
      <c r="D23" s="13">
        <v>0</v>
      </c>
      <c r="E23" s="14"/>
      <c r="F23" s="13">
        <v>0</v>
      </c>
      <c r="G23" s="14"/>
      <c r="H23" s="13">
        <v>0</v>
      </c>
      <c r="I23" s="14"/>
      <c r="J23" s="13">
        <f t="shared" si="1"/>
        <v>0</v>
      </c>
      <c r="K23" s="14"/>
      <c r="L23" s="13">
        <v>0</v>
      </c>
      <c r="M23" s="14"/>
      <c r="N23" s="13">
        <v>0</v>
      </c>
      <c r="O23" s="14"/>
      <c r="P23" s="33">
        <f t="shared" si="0"/>
        <v>0</v>
      </c>
      <c r="Q23" s="33"/>
      <c r="R23" s="9"/>
    </row>
    <row r="24" spans="2:18" ht="14.1" customHeight="1" x14ac:dyDescent="0.2">
      <c r="B24" s="18" t="s">
        <v>22</v>
      </c>
      <c r="C24" s="18"/>
      <c r="D24" s="13">
        <v>120375097</v>
      </c>
      <c r="E24" s="14"/>
      <c r="F24" s="13">
        <v>0</v>
      </c>
      <c r="G24" s="14"/>
      <c r="H24" s="13">
        <v>0</v>
      </c>
      <c r="I24" s="14"/>
      <c r="J24" s="13">
        <f t="shared" si="1"/>
        <v>120375097</v>
      </c>
      <c r="K24" s="14"/>
      <c r="L24" s="13">
        <v>0</v>
      </c>
      <c r="M24" s="14"/>
      <c r="N24" s="13">
        <v>0</v>
      </c>
      <c r="O24" s="14"/>
      <c r="P24" s="33">
        <f t="shared" si="0"/>
        <v>120375097</v>
      </c>
      <c r="Q24" s="33"/>
      <c r="R24" s="9"/>
    </row>
    <row r="25" spans="2:18" ht="14.1" customHeight="1" x14ac:dyDescent="0.2">
      <c r="B25" s="17" t="s">
        <v>26</v>
      </c>
      <c r="C25" s="17"/>
      <c r="D25" s="13">
        <v>1303216110</v>
      </c>
      <c r="E25" s="14"/>
      <c r="F25" s="13">
        <v>20817739</v>
      </c>
      <c r="G25" s="14"/>
      <c r="H25" s="13">
        <v>1768908</v>
      </c>
      <c r="I25" s="14"/>
      <c r="J25" s="13">
        <f t="shared" si="1"/>
        <v>1322264941</v>
      </c>
      <c r="K25" s="14"/>
      <c r="L25" s="13">
        <v>1067630727</v>
      </c>
      <c r="M25" s="14"/>
      <c r="N25" s="13">
        <v>88033888</v>
      </c>
      <c r="O25" s="14"/>
      <c r="P25" s="33">
        <f t="shared" si="0"/>
        <v>254634214</v>
      </c>
      <c r="Q25" s="33"/>
      <c r="R25" s="9"/>
    </row>
    <row r="26" spans="2:18" ht="14.1" customHeight="1" x14ac:dyDescent="0.2">
      <c r="B26" s="15" t="s">
        <v>0</v>
      </c>
      <c r="C26" s="16"/>
      <c r="D26" s="13">
        <f>D9+D19+D25</f>
        <v>78480955574</v>
      </c>
      <c r="E26" s="14"/>
      <c r="F26" s="13">
        <f>F9+F19+F25</f>
        <v>2072158750</v>
      </c>
      <c r="G26" s="14"/>
      <c r="H26" s="13">
        <f>H9+H19+H25</f>
        <v>522641899</v>
      </c>
      <c r="I26" s="14"/>
      <c r="J26" s="13">
        <f>J9+J19+J25</f>
        <v>80030472425</v>
      </c>
      <c r="K26" s="14"/>
      <c r="L26" s="13">
        <f>L9+L19+L25</f>
        <v>46581890717</v>
      </c>
      <c r="M26" s="14"/>
      <c r="N26" s="14">
        <f>N9+N19+N25</f>
        <v>1536798248</v>
      </c>
      <c r="O26" s="32"/>
      <c r="P26" s="33">
        <f>P9+P19+P25</f>
        <v>33448581708</v>
      </c>
      <c r="Q26" s="33"/>
      <c r="R26" s="9"/>
    </row>
    <row r="27" spans="2:18" ht="20.100000000000001" customHeight="1" x14ac:dyDescent="0.2">
      <c r="B27" s="7"/>
      <c r="C27" s="8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2"/>
      <c r="Q27" s="12"/>
      <c r="R27" s="12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.39370078740157483" right="0.39370078740157483" top="0.98425196850393704" bottom="0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有形固定資産（自動集計）【千円単位】</vt:lpstr>
      <vt:lpstr>有形固定資産（自動集計）【円単位】</vt:lpstr>
      <vt:lpstr>'有形固定資産（自動集計）【円単位】'!Print_Area</vt:lpstr>
      <vt:lpstr>'有形固定資産（自動集計）【千円単位】'!Print_Area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okamura naoyuki</cp:lastModifiedBy>
  <cp:lastPrinted>2019-03-15T01:52:23Z</cp:lastPrinted>
  <dcterms:modified xsi:type="dcterms:W3CDTF">2022-03-20T07:24:38Z</dcterms:modified>
</cp:coreProperties>
</file>