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mura naoyuki_2\Desktop\美郷町\公会計現作業\注記及び付属明細書\①附属明細書\附属明細書\③連結会計\"/>
    </mc:Choice>
  </mc:AlternateContent>
  <xr:revisionPtr revIDLastSave="0" documentId="13_ncr:1_{B6DDD64B-64DB-46E2-AE38-734941BACF3C}" xr6:coauthVersionLast="46" xr6:coauthVersionMax="46" xr10:uidLastSave="{00000000-0000-0000-0000-000000000000}"/>
  <bookViews>
    <workbookView xWindow="-120" yWindow="-120" windowWidth="20730" windowHeight="11760" activeTab="1" xr2:uid="{00000000-000D-0000-FFFF-FFFF00000000}"/>
  </bookViews>
  <sheets>
    <sheet name="有形固定資産【千円単位】" sheetId="47" r:id="rId1"/>
    <sheet name="有形固定資産【円単位】" sheetId="46" r:id="rId2"/>
    <sheet name="全体会計の値を張り付け" sheetId="7" r:id="rId3"/>
    <sheet name="集計用" sheetId="45" r:id="rId4"/>
  </sheets>
  <definedNames>
    <definedName name="_xlnm.Print_Area" localSheetId="3">集計用!$A$1:$AB$161</definedName>
    <definedName name="_xlnm.Print_Area" localSheetId="2">全体会計の値を張り付け!$A$1:$T$27</definedName>
    <definedName name="_xlnm.Print_Area" localSheetId="1">有形固定資産【円単位】!$A$1:$Q$27</definedName>
    <definedName name="_xlnm.Print_Area" localSheetId="0">有形固定資産【千円単位】!$A$1:$Q$27</definedName>
    <definedName name="_xlnm.Print_Titles" localSheetId="3">集計用!$B:$C</definedName>
  </definedNames>
  <calcPr calcId="181029" calcMode="manual"/>
</workbook>
</file>

<file path=xl/calcChain.xml><?xml version="1.0" encoding="utf-8"?>
<calcChain xmlns="http://schemas.openxmlformats.org/spreadsheetml/2006/main">
  <c r="W116" i="45" l="1"/>
  <c r="V27" i="45"/>
  <c r="V15" i="45"/>
  <c r="V14" i="45"/>
  <c r="V12" i="45"/>
  <c r="R27" i="45" l="1"/>
  <c r="R16" i="45"/>
  <c r="R15" i="45"/>
  <c r="R12" i="45"/>
  <c r="M28" i="45" l="1"/>
  <c r="H49" i="45" l="1"/>
  <c r="J25" i="7" l="1"/>
  <c r="P25" i="7" s="1"/>
  <c r="P24" i="7"/>
  <c r="J24" i="7"/>
  <c r="J23" i="7"/>
  <c r="P23" i="7" s="1"/>
  <c r="P22" i="7"/>
  <c r="J22" i="7"/>
  <c r="J21" i="7"/>
  <c r="P21" i="7" s="1"/>
  <c r="P20" i="7"/>
  <c r="J20" i="7"/>
  <c r="N19" i="7"/>
  <c r="L19" i="7"/>
  <c r="H19" i="7"/>
  <c r="F19" i="7"/>
  <c r="D19" i="7"/>
  <c r="J18" i="7"/>
  <c r="P18" i="7" s="1"/>
  <c r="P17" i="7"/>
  <c r="J17" i="7"/>
  <c r="J16" i="7"/>
  <c r="P16" i="7" s="1"/>
  <c r="P15" i="7"/>
  <c r="J15" i="7"/>
  <c r="J14" i="7"/>
  <c r="P14" i="7" s="1"/>
  <c r="P13" i="7"/>
  <c r="J13" i="7"/>
  <c r="J12" i="7"/>
  <c r="P12" i="7" s="1"/>
  <c r="P11" i="7"/>
  <c r="J11" i="7"/>
  <c r="J10" i="7"/>
  <c r="P10" i="7" s="1"/>
  <c r="N9" i="7"/>
  <c r="N26" i="7" s="1"/>
  <c r="L9" i="7"/>
  <c r="L26" i="7" s="1"/>
  <c r="H9" i="7"/>
  <c r="H26" i="7" s="1"/>
  <c r="F9" i="7"/>
  <c r="F26" i="7" s="1"/>
  <c r="D9" i="7"/>
  <c r="D26" i="7" s="1"/>
  <c r="P9" i="7" l="1"/>
  <c r="P19" i="7"/>
  <c r="J9" i="7"/>
  <c r="J19" i="7"/>
  <c r="J26" i="7" l="1"/>
  <c r="P26" i="7"/>
  <c r="N20" i="46" l="1"/>
  <c r="L20" i="46"/>
  <c r="N18" i="46"/>
  <c r="L18" i="46"/>
  <c r="L10" i="46"/>
  <c r="L11" i="46"/>
  <c r="N10" i="46"/>
  <c r="N11" i="46"/>
  <c r="N24" i="46"/>
  <c r="L24" i="46"/>
  <c r="AB136" i="45" l="1"/>
  <c r="AB132" i="45"/>
  <c r="AB130" i="45"/>
  <c r="AB123" i="45"/>
  <c r="AB122" i="45"/>
  <c r="AB114" i="45"/>
  <c r="AB110" i="45"/>
  <c r="AB108" i="45"/>
  <c r="AB101" i="45"/>
  <c r="AB100" i="45"/>
  <c r="U157" i="45" l="1"/>
  <c r="U155" i="45"/>
  <c r="T142" i="45"/>
  <c r="U138" i="45"/>
  <c r="T137" i="45"/>
  <c r="T135" i="45"/>
  <c r="T134" i="45"/>
  <c r="T133" i="45"/>
  <c r="T129" i="45"/>
  <c r="T128" i="45"/>
  <c r="T127" i="45"/>
  <c r="T126" i="45"/>
  <c r="T125" i="45"/>
  <c r="T138" i="45" s="1"/>
  <c r="T124" i="45"/>
  <c r="T120" i="45"/>
  <c r="U116" i="45"/>
  <c r="T115" i="45"/>
  <c r="T113" i="45"/>
  <c r="T112" i="45"/>
  <c r="T111" i="45"/>
  <c r="T107" i="45"/>
  <c r="T106" i="45"/>
  <c r="T105" i="45"/>
  <c r="T104" i="45"/>
  <c r="T103" i="45"/>
  <c r="T102" i="45"/>
  <c r="T98" i="45"/>
  <c r="U93" i="45"/>
  <c r="U159" i="45" s="1"/>
  <c r="U92" i="45"/>
  <c r="U158" i="45" s="1"/>
  <c r="U91" i="45"/>
  <c r="U90" i="45"/>
  <c r="U156" i="45" s="1"/>
  <c r="U89" i="45"/>
  <c r="U88" i="45"/>
  <c r="U154" i="45" s="1"/>
  <c r="U86" i="45"/>
  <c r="U152" i="45" s="1"/>
  <c r="U85" i="45"/>
  <c r="U151" i="45" s="1"/>
  <c r="U84" i="45"/>
  <c r="U150" i="45" s="1"/>
  <c r="U83" i="45"/>
  <c r="U149" i="45" s="1"/>
  <c r="U82" i="45"/>
  <c r="U148" i="45" s="1"/>
  <c r="U81" i="45"/>
  <c r="U147" i="45" s="1"/>
  <c r="U80" i="45"/>
  <c r="U146" i="45" s="1"/>
  <c r="U79" i="45"/>
  <c r="U145" i="45" s="1"/>
  <c r="U78" i="45"/>
  <c r="U144" i="45" s="1"/>
  <c r="T76" i="45"/>
  <c r="U72" i="45"/>
  <c r="T71" i="45"/>
  <c r="T70" i="45"/>
  <c r="T69" i="45"/>
  <c r="T68" i="45"/>
  <c r="T67" i="45"/>
  <c r="T66" i="45"/>
  <c r="T64" i="45"/>
  <c r="T63" i="45"/>
  <c r="T62" i="45"/>
  <c r="T61" i="45"/>
  <c r="T60" i="45"/>
  <c r="T59" i="45"/>
  <c r="T58" i="45"/>
  <c r="T57" i="45"/>
  <c r="T56" i="45"/>
  <c r="T54" i="45"/>
  <c r="U50" i="45"/>
  <c r="T49" i="45"/>
  <c r="T48" i="45"/>
  <c r="T47" i="45"/>
  <c r="T46" i="45"/>
  <c r="T45" i="45"/>
  <c r="T44" i="45"/>
  <c r="T42" i="45"/>
  <c r="T41" i="45"/>
  <c r="T40" i="45"/>
  <c r="T39" i="45"/>
  <c r="T38" i="45"/>
  <c r="T37" i="45"/>
  <c r="T36" i="45"/>
  <c r="T35" i="45"/>
  <c r="T34" i="45"/>
  <c r="T32" i="45"/>
  <c r="U28" i="45"/>
  <c r="T27" i="45"/>
  <c r="T26" i="45"/>
  <c r="T92" i="45" s="1"/>
  <c r="T158" i="45" s="1"/>
  <c r="T25" i="45"/>
  <c r="T24" i="45"/>
  <c r="T23" i="45"/>
  <c r="T22" i="45"/>
  <c r="T88" i="45" s="1"/>
  <c r="T154" i="45" s="1"/>
  <c r="T20" i="45"/>
  <c r="T19" i="45"/>
  <c r="T18" i="45"/>
  <c r="T17" i="45"/>
  <c r="T83" i="45" s="1"/>
  <c r="T149" i="45" s="1"/>
  <c r="T16" i="45"/>
  <c r="T15" i="45"/>
  <c r="T14" i="45"/>
  <c r="T13" i="45"/>
  <c r="T79" i="45" s="1"/>
  <c r="T145" i="45" s="1"/>
  <c r="T12" i="45"/>
  <c r="T82" i="45" l="1"/>
  <c r="T148" i="45" s="1"/>
  <c r="T116" i="45"/>
  <c r="T89" i="45"/>
  <c r="T155" i="45" s="1"/>
  <c r="T78" i="45"/>
  <c r="T144" i="45" s="1"/>
  <c r="T86" i="45"/>
  <c r="T152" i="45" s="1"/>
  <c r="T91" i="45"/>
  <c r="T157" i="45" s="1"/>
  <c r="T84" i="45"/>
  <c r="T150" i="45" s="1"/>
  <c r="T90" i="45"/>
  <c r="T156" i="45" s="1"/>
  <c r="T93" i="45"/>
  <c r="T159" i="45" s="1"/>
  <c r="T72" i="45"/>
  <c r="T85" i="45"/>
  <c r="T151" i="45" s="1"/>
  <c r="T81" i="45"/>
  <c r="T147" i="45" s="1"/>
  <c r="T50" i="45"/>
  <c r="T80" i="45"/>
  <c r="T146" i="45" s="1"/>
  <c r="U160" i="45"/>
  <c r="T94" i="45"/>
  <c r="T28" i="45"/>
  <c r="U94" i="45"/>
  <c r="T160" i="45" l="1"/>
  <c r="P142" i="45"/>
  <c r="Q138" i="45"/>
  <c r="P137" i="45"/>
  <c r="P135" i="45"/>
  <c r="P134" i="45"/>
  <c r="P133" i="45"/>
  <c r="P129" i="45"/>
  <c r="P128" i="45"/>
  <c r="P127" i="45"/>
  <c r="P126" i="45"/>
  <c r="P125" i="45"/>
  <c r="P124" i="45"/>
  <c r="P120" i="45"/>
  <c r="Q116" i="45"/>
  <c r="P115" i="45"/>
  <c r="P113" i="45"/>
  <c r="P112" i="45"/>
  <c r="P111" i="45"/>
  <c r="P107" i="45"/>
  <c r="P106" i="45"/>
  <c r="P105" i="45"/>
  <c r="P104" i="45"/>
  <c r="P103" i="45"/>
  <c r="P102" i="45"/>
  <c r="P98" i="45"/>
  <c r="Q93" i="45"/>
  <c r="Q159" i="45" s="1"/>
  <c r="Q92" i="45"/>
  <c r="Q158" i="45" s="1"/>
  <c r="Q91" i="45"/>
  <c r="Q157" i="45" s="1"/>
  <c r="Q90" i="45"/>
  <c r="Q156" i="45" s="1"/>
  <c r="Q89" i="45"/>
  <c r="Q155" i="45" s="1"/>
  <c r="Q88" i="45"/>
  <c r="Q154" i="45" s="1"/>
  <c r="Q86" i="45"/>
  <c r="Q152" i="45" s="1"/>
  <c r="Q85" i="45"/>
  <c r="Q151" i="45" s="1"/>
  <c r="Q84" i="45"/>
  <c r="Q150" i="45" s="1"/>
  <c r="Q83" i="45"/>
  <c r="Q149" i="45" s="1"/>
  <c r="Q82" i="45"/>
  <c r="Q148" i="45" s="1"/>
  <c r="Q81" i="45"/>
  <c r="Q147" i="45" s="1"/>
  <c r="Q80" i="45"/>
  <c r="Q146" i="45" s="1"/>
  <c r="Q79" i="45"/>
  <c r="Q145" i="45" s="1"/>
  <c r="Q78" i="45"/>
  <c r="Q144" i="45" s="1"/>
  <c r="P76" i="45"/>
  <c r="Q72" i="45"/>
  <c r="P71" i="45"/>
  <c r="P70" i="45"/>
  <c r="P69" i="45"/>
  <c r="P68" i="45"/>
  <c r="P67" i="45"/>
  <c r="P66" i="45"/>
  <c r="P64" i="45"/>
  <c r="P63" i="45"/>
  <c r="P62" i="45"/>
  <c r="P61" i="45"/>
  <c r="P60" i="45"/>
  <c r="P59" i="45"/>
  <c r="P58" i="45"/>
  <c r="P57" i="45"/>
  <c r="P56" i="45"/>
  <c r="P54" i="45"/>
  <c r="Q50" i="45"/>
  <c r="P49" i="45"/>
  <c r="P48" i="45"/>
  <c r="P47" i="45"/>
  <c r="P46" i="45"/>
  <c r="P45" i="45"/>
  <c r="P44" i="45"/>
  <c r="P42" i="45"/>
  <c r="P41" i="45"/>
  <c r="P40" i="45"/>
  <c r="P39" i="45"/>
  <c r="P38" i="45"/>
  <c r="P37" i="45"/>
  <c r="P36" i="45"/>
  <c r="P35" i="45"/>
  <c r="P34" i="45"/>
  <c r="P32" i="45"/>
  <c r="Q28" i="45"/>
  <c r="P27" i="45"/>
  <c r="P26" i="45"/>
  <c r="P25" i="45"/>
  <c r="P24" i="45"/>
  <c r="P90" i="45" s="1"/>
  <c r="P23" i="45"/>
  <c r="P89" i="45" s="1"/>
  <c r="P155" i="45" s="1"/>
  <c r="P22" i="45"/>
  <c r="P20" i="45"/>
  <c r="P19" i="45"/>
  <c r="P85" i="45" s="1"/>
  <c r="P151" i="45" s="1"/>
  <c r="P18" i="45"/>
  <c r="P84" i="45" s="1"/>
  <c r="P150" i="45" s="1"/>
  <c r="P17" i="45"/>
  <c r="P16" i="45"/>
  <c r="P15" i="45"/>
  <c r="P14" i="45"/>
  <c r="P13" i="45"/>
  <c r="P12" i="45"/>
  <c r="P93" i="45" l="1"/>
  <c r="P159" i="45" s="1"/>
  <c r="P80" i="45"/>
  <c r="P146" i="45" s="1"/>
  <c r="P138" i="45"/>
  <c r="P156" i="45"/>
  <c r="P50" i="45"/>
  <c r="P79" i="45"/>
  <c r="P145" i="45" s="1"/>
  <c r="P83" i="45"/>
  <c r="P149" i="45" s="1"/>
  <c r="P88" i="45"/>
  <c r="P154" i="45" s="1"/>
  <c r="P92" i="45"/>
  <c r="P158" i="45" s="1"/>
  <c r="P86" i="45"/>
  <c r="P152" i="45" s="1"/>
  <c r="P91" i="45"/>
  <c r="P157" i="45" s="1"/>
  <c r="P116" i="45"/>
  <c r="P81" i="45"/>
  <c r="P147" i="45" s="1"/>
  <c r="P72" i="45"/>
  <c r="P78" i="45"/>
  <c r="P144" i="45" s="1"/>
  <c r="P82" i="45"/>
  <c r="P148" i="45" s="1"/>
  <c r="Q160" i="45"/>
  <c r="Q94" i="45"/>
  <c r="P28" i="45"/>
  <c r="P94" i="45" l="1"/>
  <c r="P160" i="45"/>
  <c r="Z20" i="45" l="1"/>
  <c r="Z19" i="45"/>
  <c r="Z18" i="45"/>
  <c r="Z17" i="45"/>
  <c r="Z16" i="45"/>
  <c r="Z15" i="45"/>
  <c r="Z14" i="45"/>
  <c r="Z13" i="45"/>
  <c r="Z12" i="45"/>
  <c r="J27" i="45" l="1"/>
  <c r="Z137" i="45"/>
  <c r="X137" i="45"/>
  <c r="V137" i="45"/>
  <c r="R137" i="45"/>
  <c r="N137" i="45"/>
  <c r="L137" i="45"/>
  <c r="J137" i="45"/>
  <c r="H137" i="45"/>
  <c r="F137" i="45"/>
  <c r="D137" i="45"/>
  <c r="AB137" i="45" l="1"/>
  <c r="Z142" i="45"/>
  <c r="X142" i="45"/>
  <c r="V142" i="45"/>
  <c r="R142" i="45"/>
  <c r="N142" i="45"/>
  <c r="L142" i="45"/>
  <c r="J142" i="45"/>
  <c r="H142" i="45"/>
  <c r="F142" i="45"/>
  <c r="D142" i="45"/>
  <c r="Z120" i="45"/>
  <c r="X120" i="45"/>
  <c r="V120" i="45"/>
  <c r="R120" i="45"/>
  <c r="N120" i="45"/>
  <c r="L120" i="45"/>
  <c r="J120" i="45"/>
  <c r="H120" i="45"/>
  <c r="F120" i="45"/>
  <c r="D120" i="45"/>
  <c r="Z98" i="45"/>
  <c r="X98" i="45"/>
  <c r="V98" i="45"/>
  <c r="R98" i="45"/>
  <c r="N98" i="45"/>
  <c r="L98" i="45"/>
  <c r="J98" i="45"/>
  <c r="H98" i="45"/>
  <c r="F98" i="45"/>
  <c r="D98" i="45"/>
  <c r="Z76" i="45"/>
  <c r="X76" i="45"/>
  <c r="V76" i="45"/>
  <c r="R76" i="45"/>
  <c r="N76" i="45"/>
  <c r="L76" i="45"/>
  <c r="J76" i="45"/>
  <c r="H76" i="45"/>
  <c r="F76" i="45"/>
  <c r="D76" i="45"/>
  <c r="Z54" i="45"/>
  <c r="X54" i="45"/>
  <c r="V54" i="45"/>
  <c r="R54" i="45"/>
  <c r="N54" i="45"/>
  <c r="L54" i="45"/>
  <c r="J54" i="45"/>
  <c r="H54" i="45"/>
  <c r="F54" i="45"/>
  <c r="D54" i="45"/>
  <c r="Z32" i="45"/>
  <c r="X32" i="45"/>
  <c r="V32" i="45"/>
  <c r="R32" i="45"/>
  <c r="N32" i="45"/>
  <c r="L32" i="45"/>
  <c r="J32" i="45"/>
  <c r="H32" i="45"/>
  <c r="F32" i="45"/>
  <c r="D32" i="45"/>
  <c r="M138" i="45"/>
  <c r="K138" i="45"/>
  <c r="I138" i="45"/>
  <c r="G138" i="45"/>
  <c r="L135" i="45"/>
  <c r="J135" i="45"/>
  <c r="H135" i="45"/>
  <c r="F135" i="45"/>
  <c r="L134" i="45"/>
  <c r="J134" i="45"/>
  <c r="H134" i="45"/>
  <c r="F134" i="45"/>
  <c r="L133" i="45"/>
  <c r="J133" i="45"/>
  <c r="H133" i="45"/>
  <c r="F133" i="45"/>
  <c r="L129" i="45"/>
  <c r="J129" i="45"/>
  <c r="H129" i="45"/>
  <c r="F129" i="45"/>
  <c r="L128" i="45"/>
  <c r="J128" i="45"/>
  <c r="H128" i="45"/>
  <c r="F128" i="45"/>
  <c r="L127" i="45"/>
  <c r="J127" i="45"/>
  <c r="H127" i="45"/>
  <c r="F127" i="45"/>
  <c r="L126" i="45"/>
  <c r="J126" i="45"/>
  <c r="H126" i="45"/>
  <c r="F126" i="45"/>
  <c r="L125" i="45"/>
  <c r="J125" i="45"/>
  <c r="H125" i="45"/>
  <c r="F125" i="45"/>
  <c r="L124" i="45"/>
  <c r="L138" i="45" s="1"/>
  <c r="J124" i="45"/>
  <c r="J138" i="45" s="1"/>
  <c r="H124" i="45"/>
  <c r="H138" i="45" s="1"/>
  <c r="F124" i="45"/>
  <c r="F138" i="45" s="1"/>
  <c r="M116" i="45"/>
  <c r="K116" i="45"/>
  <c r="I116" i="45"/>
  <c r="G116" i="45"/>
  <c r="L115" i="45"/>
  <c r="J115" i="45"/>
  <c r="H115" i="45"/>
  <c r="F115" i="45"/>
  <c r="L113" i="45"/>
  <c r="J113" i="45"/>
  <c r="H113" i="45"/>
  <c r="F113" i="45"/>
  <c r="L112" i="45"/>
  <c r="J112" i="45"/>
  <c r="H112" i="45"/>
  <c r="F112" i="45"/>
  <c r="L111" i="45"/>
  <c r="J111" i="45"/>
  <c r="H111" i="45"/>
  <c r="F111" i="45"/>
  <c r="L107" i="45"/>
  <c r="J107" i="45"/>
  <c r="H107" i="45"/>
  <c r="F107" i="45"/>
  <c r="L106" i="45"/>
  <c r="J106" i="45"/>
  <c r="H106" i="45"/>
  <c r="F106" i="45"/>
  <c r="L105" i="45"/>
  <c r="J105" i="45"/>
  <c r="H105" i="45"/>
  <c r="F105" i="45"/>
  <c r="L104" i="45"/>
  <c r="J104" i="45"/>
  <c r="H104" i="45"/>
  <c r="F104" i="45"/>
  <c r="L103" i="45"/>
  <c r="J103" i="45"/>
  <c r="H103" i="45"/>
  <c r="F103" i="45"/>
  <c r="L102" i="45"/>
  <c r="J102" i="45"/>
  <c r="H102" i="45"/>
  <c r="H116" i="45" s="1"/>
  <c r="F102" i="45"/>
  <c r="F116" i="45" s="1"/>
  <c r="M93" i="45"/>
  <c r="M159" i="45" s="1"/>
  <c r="K93" i="45"/>
  <c r="K159" i="45" s="1"/>
  <c r="I93" i="45"/>
  <c r="I159" i="45" s="1"/>
  <c r="G93" i="45"/>
  <c r="G159" i="45" s="1"/>
  <c r="M92" i="45"/>
  <c r="M158" i="45" s="1"/>
  <c r="K92" i="45"/>
  <c r="K158" i="45" s="1"/>
  <c r="I92" i="45"/>
  <c r="I158" i="45" s="1"/>
  <c r="G92" i="45"/>
  <c r="G158" i="45" s="1"/>
  <c r="M91" i="45"/>
  <c r="M157" i="45" s="1"/>
  <c r="K91" i="45"/>
  <c r="K157" i="45" s="1"/>
  <c r="I91" i="45"/>
  <c r="I157" i="45" s="1"/>
  <c r="G91" i="45"/>
  <c r="G157" i="45" s="1"/>
  <c r="M90" i="45"/>
  <c r="M156" i="45" s="1"/>
  <c r="K90" i="45"/>
  <c r="K156" i="45" s="1"/>
  <c r="I90" i="45"/>
  <c r="I156" i="45" s="1"/>
  <c r="G90" i="45"/>
  <c r="G156" i="45" s="1"/>
  <c r="M89" i="45"/>
  <c r="M155" i="45" s="1"/>
  <c r="K89" i="45"/>
  <c r="K155" i="45" s="1"/>
  <c r="I89" i="45"/>
  <c r="I155" i="45" s="1"/>
  <c r="G89" i="45"/>
  <c r="G155" i="45" s="1"/>
  <c r="M88" i="45"/>
  <c r="M154" i="45" s="1"/>
  <c r="K88" i="45"/>
  <c r="K154" i="45" s="1"/>
  <c r="I88" i="45"/>
  <c r="I154" i="45" s="1"/>
  <c r="G88" i="45"/>
  <c r="G154" i="45" s="1"/>
  <c r="M86" i="45"/>
  <c r="M152" i="45" s="1"/>
  <c r="K86" i="45"/>
  <c r="K152" i="45" s="1"/>
  <c r="I86" i="45"/>
  <c r="I152" i="45" s="1"/>
  <c r="G86" i="45"/>
  <c r="G152" i="45" s="1"/>
  <c r="M85" i="45"/>
  <c r="M151" i="45" s="1"/>
  <c r="K85" i="45"/>
  <c r="K151" i="45" s="1"/>
  <c r="I85" i="45"/>
  <c r="I151" i="45" s="1"/>
  <c r="G85" i="45"/>
  <c r="G151" i="45" s="1"/>
  <c r="M84" i="45"/>
  <c r="M150" i="45" s="1"/>
  <c r="K84" i="45"/>
  <c r="K150" i="45" s="1"/>
  <c r="I84" i="45"/>
  <c r="I150" i="45" s="1"/>
  <c r="G84" i="45"/>
  <c r="G150" i="45" s="1"/>
  <c r="M83" i="45"/>
  <c r="M149" i="45" s="1"/>
  <c r="K83" i="45"/>
  <c r="K149" i="45" s="1"/>
  <c r="I83" i="45"/>
  <c r="I149" i="45" s="1"/>
  <c r="G83" i="45"/>
  <c r="G149" i="45" s="1"/>
  <c r="M82" i="45"/>
  <c r="M148" i="45" s="1"/>
  <c r="K82" i="45"/>
  <c r="K148" i="45" s="1"/>
  <c r="I82" i="45"/>
  <c r="I148" i="45" s="1"/>
  <c r="G82" i="45"/>
  <c r="G148" i="45" s="1"/>
  <c r="M81" i="45"/>
  <c r="M147" i="45" s="1"/>
  <c r="K81" i="45"/>
  <c r="K147" i="45" s="1"/>
  <c r="I81" i="45"/>
  <c r="I147" i="45" s="1"/>
  <c r="G81" i="45"/>
  <c r="G147" i="45" s="1"/>
  <c r="M80" i="45"/>
  <c r="M146" i="45" s="1"/>
  <c r="K80" i="45"/>
  <c r="K146" i="45" s="1"/>
  <c r="I80" i="45"/>
  <c r="I146" i="45" s="1"/>
  <c r="G80" i="45"/>
  <c r="G146" i="45" s="1"/>
  <c r="M79" i="45"/>
  <c r="M145" i="45" s="1"/>
  <c r="K79" i="45"/>
  <c r="K145" i="45" s="1"/>
  <c r="I79" i="45"/>
  <c r="I145" i="45" s="1"/>
  <c r="G79" i="45"/>
  <c r="G145" i="45" s="1"/>
  <c r="M78" i="45"/>
  <c r="M144" i="45" s="1"/>
  <c r="K78" i="45"/>
  <c r="K144" i="45" s="1"/>
  <c r="I78" i="45"/>
  <c r="I144" i="45" s="1"/>
  <c r="G78" i="45"/>
  <c r="G144" i="45" s="1"/>
  <c r="M72" i="45"/>
  <c r="K72" i="45"/>
  <c r="I72" i="45"/>
  <c r="G72" i="45"/>
  <c r="L71" i="45"/>
  <c r="J71" i="45"/>
  <c r="H71" i="45"/>
  <c r="F71" i="45"/>
  <c r="L70" i="45"/>
  <c r="J70" i="45"/>
  <c r="H70" i="45"/>
  <c r="F70" i="45"/>
  <c r="L69" i="45"/>
  <c r="J69" i="45"/>
  <c r="H69" i="45"/>
  <c r="F69" i="45"/>
  <c r="L68" i="45"/>
  <c r="J68" i="45"/>
  <c r="H68" i="45"/>
  <c r="F68" i="45"/>
  <c r="L67" i="45"/>
  <c r="J67" i="45"/>
  <c r="H67" i="45"/>
  <c r="F67" i="45"/>
  <c r="L66" i="45"/>
  <c r="J66" i="45"/>
  <c r="H66" i="45"/>
  <c r="F66" i="45"/>
  <c r="L64" i="45"/>
  <c r="J64" i="45"/>
  <c r="H64" i="45"/>
  <c r="F64" i="45"/>
  <c r="L63" i="45"/>
  <c r="J63" i="45"/>
  <c r="H63" i="45"/>
  <c r="F63" i="45"/>
  <c r="L62" i="45"/>
  <c r="J62" i="45"/>
  <c r="H62" i="45"/>
  <c r="F62" i="45"/>
  <c r="L61" i="45"/>
  <c r="J61" i="45"/>
  <c r="H61" i="45"/>
  <c r="F61" i="45"/>
  <c r="L60" i="45"/>
  <c r="J60" i="45"/>
  <c r="H60" i="45"/>
  <c r="F60" i="45"/>
  <c r="L59" i="45"/>
  <c r="J59" i="45"/>
  <c r="H59" i="45"/>
  <c r="F59" i="45"/>
  <c r="L58" i="45"/>
  <c r="J58" i="45"/>
  <c r="H58" i="45"/>
  <c r="F58" i="45"/>
  <c r="L57" i="45"/>
  <c r="J57" i="45"/>
  <c r="H57" i="45"/>
  <c r="F57" i="45"/>
  <c r="L56" i="45"/>
  <c r="L72" i="45" s="1"/>
  <c r="J56" i="45"/>
  <c r="J72" i="45" s="1"/>
  <c r="H56" i="45"/>
  <c r="F56" i="45"/>
  <c r="F72" i="45" s="1"/>
  <c r="M50" i="45"/>
  <c r="K50" i="45"/>
  <c r="I50" i="45"/>
  <c r="G50" i="45"/>
  <c r="L49" i="45"/>
  <c r="J49" i="45"/>
  <c r="J93" i="45" s="1"/>
  <c r="J159" i="45" s="1"/>
  <c r="F49" i="45"/>
  <c r="L48" i="45"/>
  <c r="J48" i="45"/>
  <c r="H48" i="45"/>
  <c r="F48" i="45"/>
  <c r="L47" i="45"/>
  <c r="J47" i="45"/>
  <c r="H47" i="45"/>
  <c r="F47" i="45"/>
  <c r="L46" i="45"/>
  <c r="J46" i="45"/>
  <c r="H46" i="45"/>
  <c r="F46" i="45"/>
  <c r="L45" i="45"/>
  <c r="J45" i="45"/>
  <c r="H45" i="45"/>
  <c r="F45" i="45"/>
  <c r="L44" i="45"/>
  <c r="J44" i="45"/>
  <c r="H44" i="45"/>
  <c r="F44" i="45"/>
  <c r="L42" i="45"/>
  <c r="J42" i="45"/>
  <c r="H42" i="45"/>
  <c r="F42" i="45"/>
  <c r="L41" i="45"/>
  <c r="J41" i="45"/>
  <c r="H41" i="45"/>
  <c r="F41" i="45"/>
  <c r="L40" i="45"/>
  <c r="J40" i="45"/>
  <c r="H40" i="45"/>
  <c r="F40" i="45"/>
  <c r="L39" i="45"/>
  <c r="J39" i="45"/>
  <c r="H39" i="45"/>
  <c r="F39" i="45"/>
  <c r="L38" i="45"/>
  <c r="J38" i="45"/>
  <c r="H38" i="45"/>
  <c r="F38" i="45"/>
  <c r="L37" i="45"/>
  <c r="J37" i="45"/>
  <c r="H37" i="45"/>
  <c r="F37" i="45"/>
  <c r="L36" i="45"/>
  <c r="J36" i="45"/>
  <c r="H36" i="45"/>
  <c r="F36" i="45"/>
  <c r="L35" i="45"/>
  <c r="J35" i="45"/>
  <c r="H35" i="45"/>
  <c r="F35" i="45"/>
  <c r="L34" i="45"/>
  <c r="J34" i="45"/>
  <c r="H34" i="45"/>
  <c r="H50" i="45" s="1"/>
  <c r="F34" i="45"/>
  <c r="F50" i="45" s="1"/>
  <c r="K28" i="45"/>
  <c r="I28" i="45"/>
  <c r="G28" i="45"/>
  <c r="L27" i="45"/>
  <c r="H27" i="45"/>
  <c r="F27" i="45"/>
  <c r="L26" i="45"/>
  <c r="J26" i="45"/>
  <c r="H26" i="45"/>
  <c r="F26" i="45"/>
  <c r="L25" i="45"/>
  <c r="J25" i="45"/>
  <c r="H25" i="45"/>
  <c r="F25" i="45"/>
  <c r="L24" i="45"/>
  <c r="J24" i="45"/>
  <c r="H24" i="45"/>
  <c r="F24" i="45"/>
  <c r="L23" i="45"/>
  <c r="J23" i="45"/>
  <c r="H23" i="45"/>
  <c r="F23" i="45"/>
  <c r="L22" i="45"/>
  <c r="J22" i="45"/>
  <c r="H22" i="45"/>
  <c r="F22" i="45"/>
  <c r="L20" i="45"/>
  <c r="J20" i="45"/>
  <c r="H20" i="45"/>
  <c r="F20" i="45"/>
  <c r="L19" i="45"/>
  <c r="J19" i="45"/>
  <c r="H19" i="45"/>
  <c r="F19" i="45"/>
  <c r="L18" i="45"/>
  <c r="J18" i="45"/>
  <c r="H18" i="45"/>
  <c r="F18" i="45"/>
  <c r="L17" i="45"/>
  <c r="J17" i="45"/>
  <c r="H17" i="45"/>
  <c r="F17" i="45"/>
  <c r="L16" i="45"/>
  <c r="J16" i="45"/>
  <c r="H16" i="45"/>
  <c r="F16" i="45"/>
  <c r="L15" i="45"/>
  <c r="J15" i="45"/>
  <c r="H15" i="45"/>
  <c r="F15" i="45"/>
  <c r="L14" i="45"/>
  <c r="J14" i="45"/>
  <c r="H14" i="45"/>
  <c r="F14" i="45"/>
  <c r="L13" i="45"/>
  <c r="J13" i="45"/>
  <c r="H13" i="45"/>
  <c r="F13" i="45"/>
  <c r="L12" i="45"/>
  <c r="J12" i="45"/>
  <c r="H12" i="45"/>
  <c r="F12" i="45"/>
  <c r="S138" i="45"/>
  <c r="O138" i="45"/>
  <c r="R135" i="45"/>
  <c r="N135" i="45"/>
  <c r="R134" i="45"/>
  <c r="N134" i="45"/>
  <c r="R133" i="45"/>
  <c r="N133" i="45"/>
  <c r="R129" i="45"/>
  <c r="N129" i="45"/>
  <c r="R128" i="45"/>
  <c r="N128" i="45"/>
  <c r="R127" i="45"/>
  <c r="N127" i="45"/>
  <c r="R126" i="45"/>
  <c r="N126" i="45"/>
  <c r="R125" i="45"/>
  <c r="N125" i="45"/>
  <c r="R124" i="45"/>
  <c r="N124" i="45"/>
  <c r="S116" i="45"/>
  <c r="O116" i="45"/>
  <c r="R115" i="45"/>
  <c r="N115" i="45"/>
  <c r="R113" i="45"/>
  <c r="N113" i="45"/>
  <c r="R112" i="45"/>
  <c r="N112" i="45"/>
  <c r="R111" i="45"/>
  <c r="N111" i="45"/>
  <c r="R107" i="45"/>
  <c r="N107" i="45"/>
  <c r="R106" i="45"/>
  <c r="N106" i="45"/>
  <c r="R105" i="45"/>
  <c r="N105" i="45"/>
  <c r="R104" i="45"/>
  <c r="N104" i="45"/>
  <c r="R103" i="45"/>
  <c r="N103" i="45"/>
  <c r="R102" i="45"/>
  <c r="N102" i="45"/>
  <c r="S93" i="45"/>
  <c r="S159" i="45" s="1"/>
  <c r="O93" i="45"/>
  <c r="O159" i="45" s="1"/>
  <c r="S92" i="45"/>
  <c r="S158" i="45" s="1"/>
  <c r="O92" i="45"/>
  <c r="O158" i="45" s="1"/>
  <c r="S91" i="45"/>
  <c r="S157" i="45" s="1"/>
  <c r="O91" i="45"/>
  <c r="O157" i="45" s="1"/>
  <c r="S90" i="45"/>
  <c r="S156" i="45" s="1"/>
  <c r="O90" i="45"/>
  <c r="O156" i="45" s="1"/>
  <c r="S89" i="45"/>
  <c r="S155" i="45" s="1"/>
  <c r="O89" i="45"/>
  <c r="O155" i="45" s="1"/>
  <c r="S88" i="45"/>
  <c r="S154" i="45" s="1"/>
  <c r="O88" i="45"/>
  <c r="O154" i="45" s="1"/>
  <c r="S86" i="45"/>
  <c r="S152" i="45" s="1"/>
  <c r="O86" i="45"/>
  <c r="O152" i="45" s="1"/>
  <c r="S85" i="45"/>
  <c r="S151" i="45" s="1"/>
  <c r="O85" i="45"/>
  <c r="O151" i="45" s="1"/>
  <c r="S84" i="45"/>
  <c r="S150" i="45" s="1"/>
  <c r="O84" i="45"/>
  <c r="O150" i="45" s="1"/>
  <c r="S83" i="45"/>
  <c r="S149" i="45" s="1"/>
  <c r="O83" i="45"/>
  <c r="O149" i="45" s="1"/>
  <c r="S82" i="45"/>
  <c r="S148" i="45" s="1"/>
  <c r="O82" i="45"/>
  <c r="O148" i="45" s="1"/>
  <c r="S81" i="45"/>
  <c r="S147" i="45" s="1"/>
  <c r="O81" i="45"/>
  <c r="O147" i="45" s="1"/>
  <c r="S80" i="45"/>
  <c r="S146" i="45" s="1"/>
  <c r="O80" i="45"/>
  <c r="O146" i="45" s="1"/>
  <c r="S79" i="45"/>
  <c r="S145" i="45" s="1"/>
  <c r="O79" i="45"/>
  <c r="O145" i="45" s="1"/>
  <c r="S78" i="45"/>
  <c r="S144" i="45" s="1"/>
  <c r="O78" i="45"/>
  <c r="S72" i="45"/>
  <c r="O72" i="45"/>
  <c r="R71" i="45"/>
  <c r="N71" i="45"/>
  <c r="R70" i="45"/>
  <c r="N70" i="45"/>
  <c r="R69" i="45"/>
  <c r="N69" i="45"/>
  <c r="R68" i="45"/>
  <c r="N68" i="45"/>
  <c r="R67" i="45"/>
  <c r="N67" i="45"/>
  <c r="R66" i="45"/>
  <c r="N66" i="45"/>
  <c r="R64" i="45"/>
  <c r="N64" i="45"/>
  <c r="R63" i="45"/>
  <c r="N63" i="45"/>
  <c r="R62" i="45"/>
  <c r="N62" i="45"/>
  <c r="R61" i="45"/>
  <c r="N61" i="45"/>
  <c r="R60" i="45"/>
  <c r="N60" i="45"/>
  <c r="R59" i="45"/>
  <c r="N59" i="45"/>
  <c r="R58" i="45"/>
  <c r="N58" i="45"/>
  <c r="R57" i="45"/>
  <c r="N57" i="45"/>
  <c r="R56" i="45"/>
  <c r="N56" i="45"/>
  <c r="S50" i="45"/>
  <c r="O50" i="45"/>
  <c r="R49" i="45"/>
  <c r="N49" i="45"/>
  <c r="R48" i="45"/>
  <c r="N48" i="45"/>
  <c r="R47" i="45"/>
  <c r="N47" i="45"/>
  <c r="R46" i="45"/>
  <c r="N46" i="45"/>
  <c r="R45" i="45"/>
  <c r="N45" i="45"/>
  <c r="R44" i="45"/>
  <c r="N44" i="45"/>
  <c r="R42" i="45"/>
  <c r="N42" i="45"/>
  <c r="R41" i="45"/>
  <c r="N41" i="45"/>
  <c r="R40" i="45"/>
  <c r="N40" i="45"/>
  <c r="R39" i="45"/>
  <c r="N39" i="45"/>
  <c r="R38" i="45"/>
  <c r="N38" i="45"/>
  <c r="R37" i="45"/>
  <c r="N37" i="45"/>
  <c r="R36" i="45"/>
  <c r="N36" i="45"/>
  <c r="R35" i="45"/>
  <c r="N35" i="45"/>
  <c r="R34" i="45"/>
  <c r="N34" i="45"/>
  <c r="S28" i="45"/>
  <c r="O28" i="45"/>
  <c r="N27" i="45"/>
  <c r="N93" i="45" s="1"/>
  <c r="N159" i="45" s="1"/>
  <c r="R26" i="45"/>
  <c r="N26" i="45"/>
  <c r="N92" i="45" s="1"/>
  <c r="N158" i="45" s="1"/>
  <c r="R25" i="45"/>
  <c r="N25" i="45"/>
  <c r="N91" i="45" s="1"/>
  <c r="R24" i="45"/>
  <c r="N24" i="45"/>
  <c r="N90" i="45" s="1"/>
  <c r="R23" i="45"/>
  <c r="N23" i="45"/>
  <c r="N89" i="45" s="1"/>
  <c r="R22" i="45"/>
  <c r="N22" i="45"/>
  <c r="N88" i="45" s="1"/>
  <c r="N154" i="45" s="1"/>
  <c r="R20" i="45"/>
  <c r="N20" i="45"/>
  <c r="N86" i="45" s="1"/>
  <c r="N152" i="45" s="1"/>
  <c r="R19" i="45"/>
  <c r="N19" i="45"/>
  <c r="N85" i="45" s="1"/>
  <c r="R18" i="45"/>
  <c r="N18" i="45"/>
  <c r="N84" i="45" s="1"/>
  <c r="R17" i="45"/>
  <c r="N17" i="45"/>
  <c r="N83" i="45" s="1"/>
  <c r="N16" i="45"/>
  <c r="N82" i="45" s="1"/>
  <c r="N15" i="45"/>
  <c r="N81" i="45" s="1"/>
  <c r="R14" i="45"/>
  <c r="N14" i="45"/>
  <c r="N80" i="45" s="1"/>
  <c r="R13" i="45"/>
  <c r="N13" i="45"/>
  <c r="N79" i="45" s="1"/>
  <c r="N145" i="45" s="1"/>
  <c r="N12" i="45"/>
  <c r="N78" i="45" s="1"/>
  <c r="Z135" i="45"/>
  <c r="Z134" i="45"/>
  <c r="Z133" i="45"/>
  <c r="Z129" i="45"/>
  <c r="Z128" i="45"/>
  <c r="Z127" i="45"/>
  <c r="Z126" i="45"/>
  <c r="Z125" i="45"/>
  <c r="Z124" i="45"/>
  <c r="Z115" i="45"/>
  <c r="Z113" i="45"/>
  <c r="Z112" i="45"/>
  <c r="Z111" i="45"/>
  <c r="Z107" i="45"/>
  <c r="Z106" i="45"/>
  <c r="Z105" i="45"/>
  <c r="Z104" i="45"/>
  <c r="Z103" i="45"/>
  <c r="Z102" i="45"/>
  <c r="Z71" i="45"/>
  <c r="Z70" i="45"/>
  <c r="Z69" i="45"/>
  <c r="Z68" i="45"/>
  <c r="Z67" i="45"/>
  <c r="Z66" i="45"/>
  <c r="Z64" i="45"/>
  <c r="Z63" i="45"/>
  <c r="Z62" i="45"/>
  <c r="Z61" i="45"/>
  <c r="Z60" i="45"/>
  <c r="Z82" i="45" s="1"/>
  <c r="Z148" i="45" s="1"/>
  <c r="Z59" i="45"/>
  <c r="Z58" i="45"/>
  <c r="Z57" i="45"/>
  <c r="Z56" i="45"/>
  <c r="Z49" i="45"/>
  <c r="Z48" i="45"/>
  <c r="Z47" i="45"/>
  <c r="Z46" i="45"/>
  <c r="Z45" i="45"/>
  <c r="Z44" i="45"/>
  <c r="Z42" i="45"/>
  <c r="Z41" i="45"/>
  <c r="Z85" i="45" s="1"/>
  <c r="Z151" i="45" s="1"/>
  <c r="Z40" i="45"/>
  <c r="Z39" i="45"/>
  <c r="Z38" i="45"/>
  <c r="Z37" i="45"/>
  <c r="Z81" i="45" s="1"/>
  <c r="Z147" i="45" s="1"/>
  <c r="Z36" i="45"/>
  <c r="Z35" i="45"/>
  <c r="Z34" i="45"/>
  <c r="Z27" i="45"/>
  <c r="Z26" i="45"/>
  <c r="Z25" i="45"/>
  <c r="Z24" i="45"/>
  <c r="Z23" i="45"/>
  <c r="Z22" i="45"/>
  <c r="X135" i="45"/>
  <c r="X134" i="45"/>
  <c r="X133" i="45"/>
  <c r="X129" i="45"/>
  <c r="X128" i="45"/>
  <c r="X127" i="45"/>
  <c r="X126" i="45"/>
  <c r="X125" i="45"/>
  <c r="X124" i="45"/>
  <c r="X115" i="45"/>
  <c r="X113" i="45"/>
  <c r="X112" i="45"/>
  <c r="X111" i="45"/>
  <c r="X107" i="45"/>
  <c r="X106" i="45"/>
  <c r="X105" i="45"/>
  <c r="X104" i="45"/>
  <c r="X103" i="45"/>
  <c r="X102" i="45"/>
  <c r="X71" i="45"/>
  <c r="X70" i="45"/>
  <c r="X69" i="45"/>
  <c r="X68" i="45"/>
  <c r="X67" i="45"/>
  <c r="X66" i="45"/>
  <c r="X64" i="45"/>
  <c r="X63" i="45"/>
  <c r="X62" i="45"/>
  <c r="X61" i="45"/>
  <c r="X60" i="45"/>
  <c r="X59" i="45"/>
  <c r="X58" i="45"/>
  <c r="X57" i="45"/>
  <c r="X56" i="45"/>
  <c r="X49" i="45"/>
  <c r="X48" i="45"/>
  <c r="X47" i="45"/>
  <c r="X46" i="45"/>
  <c r="X45" i="45"/>
  <c r="X44" i="45"/>
  <c r="X42" i="45"/>
  <c r="X41" i="45"/>
  <c r="X40" i="45"/>
  <c r="X39" i="45"/>
  <c r="X38" i="45"/>
  <c r="X37" i="45"/>
  <c r="X36" i="45"/>
  <c r="X35" i="45"/>
  <c r="X34" i="45"/>
  <c r="X27" i="45"/>
  <c r="X26" i="45"/>
  <c r="X25" i="45"/>
  <c r="X24" i="45"/>
  <c r="X23" i="45"/>
  <c r="X22" i="45"/>
  <c r="X20" i="45"/>
  <c r="X19" i="45"/>
  <c r="X18" i="45"/>
  <c r="X17" i="45"/>
  <c r="X16" i="45"/>
  <c r="X15" i="45"/>
  <c r="X14" i="45"/>
  <c r="X13" i="45"/>
  <c r="X12" i="45"/>
  <c r="V135" i="45"/>
  <c r="V134" i="45"/>
  <c r="V133" i="45"/>
  <c r="V129" i="45"/>
  <c r="V128" i="45"/>
  <c r="V127" i="45"/>
  <c r="V126" i="45"/>
  <c r="V125" i="45"/>
  <c r="V124" i="45"/>
  <c r="V115" i="45"/>
  <c r="V113" i="45"/>
  <c r="V112" i="45"/>
  <c r="V111" i="45"/>
  <c r="V107" i="45"/>
  <c r="V106" i="45"/>
  <c r="V105" i="45"/>
  <c r="V104" i="45"/>
  <c r="V103" i="45"/>
  <c r="V102" i="45"/>
  <c r="V71" i="45"/>
  <c r="V70" i="45"/>
  <c r="V69" i="45"/>
  <c r="V68" i="45"/>
  <c r="V67" i="45"/>
  <c r="V66" i="45"/>
  <c r="V64" i="45"/>
  <c r="V63" i="45"/>
  <c r="V62" i="45"/>
  <c r="V61" i="45"/>
  <c r="V60" i="45"/>
  <c r="V59" i="45"/>
  <c r="V58" i="45"/>
  <c r="V57" i="45"/>
  <c r="V56" i="45"/>
  <c r="V49" i="45"/>
  <c r="V48" i="45"/>
  <c r="V47" i="45"/>
  <c r="V46" i="45"/>
  <c r="V45" i="45"/>
  <c r="V44" i="45"/>
  <c r="V42" i="45"/>
  <c r="V41" i="45"/>
  <c r="V40" i="45"/>
  <c r="V39" i="45"/>
  <c r="V38" i="45"/>
  <c r="V37" i="45"/>
  <c r="V36" i="45"/>
  <c r="V35" i="45"/>
  <c r="V34" i="45"/>
  <c r="V26" i="45"/>
  <c r="V25" i="45"/>
  <c r="V24" i="45"/>
  <c r="V23" i="45"/>
  <c r="V22" i="45"/>
  <c r="V20" i="45"/>
  <c r="V19" i="45"/>
  <c r="V18" i="45"/>
  <c r="V17" i="45"/>
  <c r="V16" i="45"/>
  <c r="V13" i="45"/>
  <c r="D135" i="45"/>
  <c r="D134" i="45"/>
  <c r="D133" i="45"/>
  <c r="D129" i="45"/>
  <c r="D128" i="45"/>
  <c r="D127" i="45"/>
  <c r="D126" i="45"/>
  <c r="D125" i="45"/>
  <c r="D124" i="45"/>
  <c r="D115" i="45"/>
  <c r="D113" i="45"/>
  <c r="D112" i="45"/>
  <c r="D111" i="45"/>
  <c r="D107" i="45"/>
  <c r="D106" i="45"/>
  <c r="D105" i="45"/>
  <c r="D104" i="45"/>
  <c r="D103" i="45"/>
  <c r="D102" i="45"/>
  <c r="D71" i="45"/>
  <c r="D70" i="45"/>
  <c r="D69" i="45"/>
  <c r="D68" i="45"/>
  <c r="D67" i="45"/>
  <c r="D66" i="45"/>
  <c r="D64" i="45"/>
  <c r="D63" i="45"/>
  <c r="D62" i="45"/>
  <c r="D61" i="45"/>
  <c r="D60" i="45"/>
  <c r="D59" i="45"/>
  <c r="D58" i="45"/>
  <c r="D57" i="45"/>
  <c r="D56" i="45"/>
  <c r="D49" i="45"/>
  <c r="D48" i="45"/>
  <c r="D47" i="45"/>
  <c r="D46" i="45"/>
  <c r="D45" i="45"/>
  <c r="D44" i="45"/>
  <c r="D42" i="45"/>
  <c r="D41" i="45"/>
  <c r="D40" i="45"/>
  <c r="D39" i="45"/>
  <c r="D38" i="45"/>
  <c r="D37" i="45"/>
  <c r="D36" i="45"/>
  <c r="D35" i="45"/>
  <c r="D34" i="45"/>
  <c r="D27" i="45"/>
  <c r="D26" i="45"/>
  <c r="D25" i="45"/>
  <c r="D24" i="45"/>
  <c r="D23" i="45"/>
  <c r="D22" i="45"/>
  <c r="D20" i="45"/>
  <c r="D19" i="45"/>
  <c r="D18" i="45"/>
  <c r="D17" i="45"/>
  <c r="D16" i="45"/>
  <c r="D15" i="45"/>
  <c r="D14" i="45"/>
  <c r="D13" i="45"/>
  <c r="D12" i="45"/>
  <c r="Z88" i="45"/>
  <c r="Z154" i="45" s="1"/>
  <c r="W138" i="45"/>
  <c r="W93" i="45"/>
  <c r="W159" i="45" s="1"/>
  <c r="W92" i="45"/>
  <c r="W158" i="45" s="1"/>
  <c r="W91" i="45"/>
  <c r="W157" i="45" s="1"/>
  <c r="W90" i="45"/>
  <c r="W156" i="45" s="1"/>
  <c r="W89" i="45"/>
  <c r="W155" i="45" s="1"/>
  <c r="W88" i="45"/>
  <c r="W154" i="45" s="1"/>
  <c r="W86" i="45"/>
  <c r="W152" i="45" s="1"/>
  <c r="W85" i="45"/>
  <c r="W151" i="45" s="1"/>
  <c r="W84" i="45"/>
  <c r="W150" i="45" s="1"/>
  <c r="W83" i="45"/>
  <c r="W149" i="45" s="1"/>
  <c r="W82" i="45"/>
  <c r="W148" i="45" s="1"/>
  <c r="W81" i="45"/>
  <c r="W147" i="45" s="1"/>
  <c r="W80" i="45"/>
  <c r="W146" i="45" s="1"/>
  <c r="W79" i="45"/>
  <c r="W145" i="45" s="1"/>
  <c r="W78" i="45"/>
  <c r="W144" i="45" s="1"/>
  <c r="W72" i="45"/>
  <c r="W50" i="45"/>
  <c r="W28" i="45"/>
  <c r="E28" i="45"/>
  <c r="Y28" i="45"/>
  <c r="AA28" i="45"/>
  <c r="E50" i="45"/>
  <c r="Y50" i="45"/>
  <c r="AA50" i="45"/>
  <c r="E72" i="45"/>
  <c r="Y72" i="45"/>
  <c r="AA72" i="45"/>
  <c r="E78" i="45"/>
  <c r="Y78" i="45"/>
  <c r="AA78" i="45"/>
  <c r="AA144" i="45" s="1"/>
  <c r="E79" i="45"/>
  <c r="E145" i="45" s="1"/>
  <c r="Y79" i="45"/>
  <c r="Y145" i="45" s="1"/>
  <c r="AA79" i="45"/>
  <c r="AA145" i="45" s="1"/>
  <c r="E80" i="45"/>
  <c r="E146" i="45" s="1"/>
  <c r="Y80" i="45"/>
  <c r="Y146" i="45" s="1"/>
  <c r="AA80" i="45"/>
  <c r="AA146" i="45" s="1"/>
  <c r="E81" i="45"/>
  <c r="E147" i="45" s="1"/>
  <c r="Y81" i="45"/>
  <c r="Y147" i="45" s="1"/>
  <c r="AA81" i="45"/>
  <c r="AA147" i="45" s="1"/>
  <c r="E82" i="45"/>
  <c r="E148" i="45" s="1"/>
  <c r="Y82" i="45"/>
  <c r="Y148" i="45" s="1"/>
  <c r="AA82" i="45"/>
  <c r="AA148" i="45" s="1"/>
  <c r="E83" i="45"/>
  <c r="E149" i="45" s="1"/>
  <c r="Y83" i="45"/>
  <c r="Y149" i="45" s="1"/>
  <c r="AA83" i="45"/>
  <c r="AA149" i="45" s="1"/>
  <c r="E84" i="45"/>
  <c r="E150" i="45" s="1"/>
  <c r="Y84" i="45"/>
  <c r="Y150" i="45" s="1"/>
  <c r="AA84" i="45"/>
  <c r="AA150" i="45" s="1"/>
  <c r="E85" i="45"/>
  <c r="E151" i="45" s="1"/>
  <c r="Y85" i="45"/>
  <c r="Y151" i="45" s="1"/>
  <c r="AA85" i="45"/>
  <c r="AA151" i="45" s="1"/>
  <c r="E86" i="45"/>
  <c r="E152" i="45" s="1"/>
  <c r="Y86" i="45"/>
  <c r="Y152" i="45" s="1"/>
  <c r="AA86" i="45"/>
  <c r="AA152" i="45" s="1"/>
  <c r="E88" i="45"/>
  <c r="E154" i="45" s="1"/>
  <c r="Y88" i="45"/>
  <c r="Y154" i="45" s="1"/>
  <c r="AA88" i="45"/>
  <c r="AA154" i="45" s="1"/>
  <c r="E89" i="45"/>
  <c r="E155" i="45" s="1"/>
  <c r="Y89" i="45"/>
  <c r="Y155" i="45" s="1"/>
  <c r="AA89" i="45"/>
  <c r="AA155" i="45" s="1"/>
  <c r="E90" i="45"/>
  <c r="E156" i="45" s="1"/>
  <c r="Y90" i="45"/>
  <c r="Y156" i="45" s="1"/>
  <c r="AA90" i="45"/>
  <c r="AA156" i="45" s="1"/>
  <c r="E91" i="45"/>
  <c r="E157" i="45" s="1"/>
  <c r="Y91" i="45"/>
  <c r="Y157" i="45" s="1"/>
  <c r="AA91" i="45"/>
  <c r="AA157" i="45" s="1"/>
  <c r="E92" i="45"/>
  <c r="E158" i="45" s="1"/>
  <c r="Y92" i="45"/>
  <c r="Y158" i="45" s="1"/>
  <c r="AA92" i="45"/>
  <c r="AA158" i="45" s="1"/>
  <c r="E93" i="45"/>
  <c r="E159" i="45" s="1"/>
  <c r="Y93" i="45"/>
  <c r="Y159" i="45" s="1"/>
  <c r="AA93" i="45"/>
  <c r="AA159" i="45" s="1"/>
  <c r="E116" i="45"/>
  <c r="Y116" i="45"/>
  <c r="AA116" i="45"/>
  <c r="E138" i="45"/>
  <c r="Y138" i="45"/>
  <c r="AA138" i="45"/>
  <c r="N10" i="47"/>
  <c r="N11" i="47"/>
  <c r="N18" i="47"/>
  <c r="N20" i="47"/>
  <c r="N24" i="47"/>
  <c r="L10" i="47"/>
  <c r="L11" i="47"/>
  <c r="L18" i="47"/>
  <c r="L20" i="47"/>
  <c r="L24" i="47"/>
  <c r="N19" i="46"/>
  <c r="N19" i="47" s="1"/>
  <c r="L19" i="46"/>
  <c r="L19" i="47" s="1"/>
  <c r="AB13" i="45" l="1"/>
  <c r="AB17" i="45"/>
  <c r="AB22" i="45"/>
  <c r="AB34" i="45"/>
  <c r="AB36" i="45"/>
  <c r="F12" i="46" s="1"/>
  <c r="AB38" i="45"/>
  <c r="AB40" i="45"/>
  <c r="AB42" i="45"/>
  <c r="AB45" i="45"/>
  <c r="AB47" i="45"/>
  <c r="AB49" i="45"/>
  <c r="F25" i="46" s="1"/>
  <c r="AB126" i="45"/>
  <c r="L50" i="45"/>
  <c r="H72" i="45"/>
  <c r="AB27" i="45"/>
  <c r="D25" i="46" s="1"/>
  <c r="AB56" i="45"/>
  <c r="AB58" i="45"/>
  <c r="AB60" i="45"/>
  <c r="AB62" i="45"/>
  <c r="AB64" i="45"/>
  <c r="AB67" i="45"/>
  <c r="AB69" i="45"/>
  <c r="AB71" i="45"/>
  <c r="AB103" i="45"/>
  <c r="AB105" i="45"/>
  <c r="AB107" i="45"/>
  <c r="AB112" i="45"/>
  <c r="AB115" i="45"/>
  <c r="AB124" i="45"/>
  <c r="N12" i="46" s="1"/>
  <c r="AB128" i="45"/>
  <c r="AB133" i="45"/>
  <c r="AB135" i="45"/>
  <c r="AB15" i="45"/>
  <c r="AB19" i="45"/>
  <c r="AB24" i="45"/>
  <c r="AB35" i="45"/>
  <c r="AB37" i="45"/>
  <c r="AB39" i="45"/>
  <c r="AB41" i="45"/>
  <c r="AB44" i="45"/>
  <c r="AB46" i="45"/>
  <c r="AB48" i="45"/>
  <c r="AB57" i="45"/>
  <c r="AB59" i="45"/>
  <c r="AB61" i="45"/>
  <c r="AB63" i="45"/>
  <c r="AB66" i="45"/>
  <c r="AB68" i="45"/>
  <c r="AB70" i="45"/>
  <c r="AB104" i="45"/>
  <c r="AB106" i="45"/>
  <c r="AB111" i="45"/>
  <c r="AB113" i="45"/>
  <c r="AB125" i="45"/>
  <c r="AB127" i="45"/>
  <c r="AB129" i="45"/>
  <c r="AB134" i="45"/>
  <c r="R92" i="45"/>
  <c r="AB26" i="45"/>
  <c r="R116" i="45"/>
  <c r="AB102" i="45"/>
  <c r="R80" i="45"/>
  <c r="AB14" i="45"/>
  <c r="D12" i="46" s="1"/>
  <c r="R78" i="45"/>
  <c r="AB12" i="45"/>
  <c r="R82" i="45"/>
  <c r="AB16" i="45"/>
  <c r="R84" i="45"/>
  <c r="AB18" i="45"/>
  <c r="R86" i="45"/>
  <c r="AB20" i="45"/>
  <c r="R89" i="45"/>
  <c r="AB23" i="45"/>
  <c r="R91" i="45"/>
  <c r="AB25" i="45"/>
  <c r="Z89" i="45"/>
  <c r="N149" i="45"/>
  <c r="N151" i="45"/>
  <c r="F28" i="45"/>
  <c r="N156" i="45"/>
  <c r="N116" i="45"/>
  <c r="N147" i="45"/>
  <c r="V85" i="45"/>
  <c r="V151" i="45" s="1"/>
  <c r="V88" i="45"/>
  <c r="V154" i="45" s="1"/>
  <c r="X88" i="45"/>
  <c r="X154" i="45" s="1"/>
  <c r="H78" i="45"/>
  <c r="H79" i="45"/>
  <c r="H145" i="45" s="1"/>
  <c r="J78" i="45"/>
  <c r="J144" i="45" s="1"/>
  <c r="J79" i="45"/>
  <c r="J145" i="45" s="1"/>
  <c r="J80" i="45"/>
  <c r="J81" i="45"/>
  <c r="J147" i="45" s="1"/>
  <c r="J82" i="45"/>
  <c r="J148" i="45" s="1"/>
  <c r="J83" i="45"/>
  <c r="J149" i="45" s="1"/>
  <c r="J84" i="45"/>
  <c r="J150" i="45" s="1"/>
  <c r="J85" i="45"/>
  <c r="J151" i="45" s="1"/>
  <c r="J86" i="45"/>
  <c r="J152" i="45" s="1"/>
  <c r="J88" i="45"/>
  <c r="J154" i="45" s="1"/>
  <c r="J89" i="45"/>
  <c r="J155" i="45" s="1"/>
  <c r="J90" i="45"/>
  <c r="J156" i="45" s="1"/>
  <c r="J91" i="45"/>
  <c r="J157" i="45" s="1"/>
  <c r="J92" i="45"/>
  <c r="J158" i="45" s="1"/>
  <c r="J146" i="45"/>
  <c r="Z90" i="45"/>
  <c r="Z156" i="45" s="1"/>
  <c r="V84" i="45"/>
  <c r="V150" i="45" s="1"/>
  <c r="V89" i="45"/>
  <c r="V155" i="45" s="1"/>
  <c r="V90" i="45"/>
  <c r="V156" i="45" s="1"/>
  <c r="X89" i="45"/>
  <c r="X85" i="45"/>
  <c r="X151" i="45" s="1"/>
  <c r="X90" i="45"/>
  <c r="X156" i="45" s="1"/>
  <c r="R93" i="45"/>
  <c r="V81" i="45"/>
  <c r="V147" i="45" s="1"/>
  <c r="Z155" i="45"/>
  <c r="R85" i="45"/>
  <c r="R88" i="45"/>
  <c r="R90" i="45"/>
  <c r="L78" i="45"/>
  <c r="L144" i="45" s="1"/>
  <c r="L79" i="45"/>
  <c r="L145" i="45" s="1"/>
  <c r="L80" i="45"/>
  <c r="L146" i="45" s="1"/>
  <c r="L81" i="45"/>
  <c r="L147" i="45" s="1"/>
  <c r="L82" i="45"/>
  <c r="L148" i="45" s="1"/>
  <c r="L83" i="45"/>
  <c r="L149" i="45" s="1"/>
  <c r="L84" i="45"/>
  <c r="L150" i="45" s="1"/>
  <c r="L85" i="45"/>
  <c r="L151" i="45" s="1"/>
  <c r="L86" i="45"/>
  <c r="L152" i="45" s="1"/>
  <c r="L88" i="45"/>
  <c r="L154" i="45" s="1"/>
  <c r="L89" i="45"/>
  <c r="L155" i="45" s="1"/>
  <c r="L90" i="45"/>
  <c r="L156" i="45" s="1"/>
  <c r="L91" i="45"/>
  <c r="L157" i="45" s="1"/>
  <c r="L92" i="45"/>
  <c r="L158" i="45" s="1"/>
  <c r="X81" i="45"/>
  <c r="X147" i="45" s="1"/>
  <c r="V78" i="45"/>
  <c r="V86" i="45"/>
  <c r="V152" i="45" s="1"/>
  <c r="V83" i="45"/>
  <c r="V149" i="45" s="1"/>
  <c r="V92" i="45"/>
  <c r="V158" i="45" s="1"/>
  <c r="X78" i="45"/>
  <c r="X144" i="45" s="1"/>
  <c r="X86" i="45"/>
  <c r="X152" i="45" s="1"/>
  <c r="X91" i="45"/>
  <c r="X157" i="45" s="1"/>
  <c r="X50" i="45"/>
  <c r="X83" i="45"/>
  <c r="X149" i="45" s="1"/>
  <c r="X92" i="45"/>
  <c r="X158" i="45" s="1"/>
  <c r="X138" i="45"/>
  <c r="Z78" i="45"/>
  <c r="N146" i="45"/>
  <c r="N148" i="45"/>
  <c r="N150" i="45"/>
  <c r="N155" i="45"/>
  <c r="N157" i="45"/>
  <c r="N72" i="45"/>
  <c r="F79" i="45"/>
  <c r="F145" i="45" s="1"/>
  <c r="F80" i="45"/>
  <c r="F146" i="45" s="1"/>
  <c r="F81" i="45"/>
  <c r="F147" i="45" s="1"/>
  <c r="F82" i="45"/>
  <c r="F148" i="45" s="1"/>
  <c r="F83" i="45"/>
  <c r="F149" i="45" s="1"/>
  <c r="F84" i="45"/>
  <c r="F150" i="45" s="1"/>
  <c r="F85" i="45"/>
  <c r="F151" i="45" s="1"/>
  <c r="F86" i="45"/>
  <c r="F152" i="45" s="1"/>
  <c r="F88" i="45"/>
  <c r="F154" i="45" s="1"/>
  <c r="F89" i="45"/>
  <c r="F155" i="45" s="1"/>
  <c r="F90" i="45"/>
  <c r="F156" i="45" s="1"/>
  <c r="F91" i="45"/>
  <c r="F157" i="45" s="1"/>
  <c r="F92" i="45"/>
  <c r="F158" i="45" s="1"/>
  <c r="F93" i="45"/>
  <c r="F159" i="45" s="1"/>
  <c r="L116" i="45"/>
  <c r="R83" i="45"/>
  <c r="R148" i="45"/>
  <c r="R155" i="45"/>
  <c r="AB155" i="45" s="1"/>
  <c r="R50" i="45"/>
  <c r="R72" i="45"/>
  <c r="R138" i="45"/>
  <c r="H80" i="45"/>
  <c r="H146" i="45" s="1"/>
  <c r="H81" i="45"/>
  <c r="H147" i="45" s="1"/>
  <c r="H82" i="45"/>
  <c r="H148" i="45" s="1"/>
  <c r="H83" i="45"/>
  <c r="H149" i="45" s="1"/>
  <c r="H84" i="45"/>
  <c r="H150" i="45" s="1"/>
  <c r="H85" i="45"/>
  <c r="H151" i="45" s="1"/>
  <c r="H86" i="45"/>
  <c r="H152" i="45" s="1"/>
  <c r="H88" i="45"/>
  <c r="H154" i="45" s="1"/>
  <c r="H89" i="45"/>
  <c r="H155" i="45" s="1"/>
  <c r="H90" i="45"/>
  <c r="H156" i="45" s="1"/>
  <c r="H91" i="45"/>
  <c r="H157" i="45" s="1"/>
  <c r="H92" i="45"/>
  <c r="H158" i="45" s="1"/>
  <c r="H93" i="45"/>
  <c r="H159" i="45" s="1"/>
  <c r="R79" i="45"/>
  <c r="R81" i="45"/>
  <c r="X155" i="45"/>
  <c r="V138" i="45"/>
  <c r="V116" i="45"/>
  <c r="V79" i="45"/>
  <c r="V145" i="45" s="1"/>
  <c r="Z86" i="45"/>
  <c r="Z152" i="45" s="1"/>
  <c r="Z91" i="45"/>
  <c r="Z157" i="45" s="1"/>
  <c r="Z50" i="45"/>
  <c r="Z92" i="45"/>
  <c r="Z158" i="45" s="1"/>
  <c r="Z80" i="45"/>
  <c r="Z146" i="45" s="1"/>
  <c r="Z84" i="45"/>
  <c r="Z150" i="45" s="1"/>
  <c r="Z93" i="45"/>
  <c r="Z159" i="45" s="1"/>
  <c r="Z116" i="45"/>
  <c r="Z138" i="45"/>
  <c r="Z83" i="45"/>
  <c r="Z149" i="45" s="1"/>
  <c r="R28" i="45"/>
  <c r="N50" i="45"/>
  <c r="J28" i="45"/>
  <c r="J116" i="45"/>
  <c r="V72" i="45"/>
  <c r="X72" i="45"/>
  <c r="X84" i="45"/>
  <c r="X150" i="45" s="1"/>
  <c r="X93" i="45"/>
  <c r="X159" i="45" s="1"/>
  <c r="X116" i="45"/>
  <c r="N138" i="45"/>
  <c r="O94" i="45"/>
  <c r="L93" i="45"/>
  <c r="L159" i="45" s="1"/>
  <c r="I160" i="45"/>
  <c r="J50" i="45"/>
  <c r="H144" i="45"/>
  <c r="F78" i="45"/>
  <c r="K160" i="45"/>
  <c r="G160" i="45"/>
  <c r="M160" i="45"/>
  <c r="G94" i="45"/>
  <c r="K94" i="45"/>
  <c r="H28" i="45"/>
  <c r="L28" i="45"/>
  <c r="I94" i="45"/>
  <c r="M94" i="45"/>
  <c r="N94" i="45"/>
  <c r="N144" i="45"/>
  <c r="S160" i="45"/>
  <c r="S94" i="45"/>
  <c r="O144" i="45"/>
  <c r="O160" i="45" s="1"/>
  <c r="N28" i="45"/>
  <c r="V93" i="45"/>
  <c r="V159" i="45" s="1"/>
  <c r="V80" i="45"/>
  <c r="V146" i="45" s="1"/>
  <c r="D88" i="45"/>
  <c r="D154" i="45" s="1"/>
  <c r="D92" i="45"/>
  <c r="D158" i="45" s="1"/>
  <c r="V50" i="45"/>
  <c r="X79" i="45"/>
  <c r="X145" i="45" s="1"/>
  <c r="Z72" i="45"/>
  <c r="D85" i="45"/>
  <c r="D86" i="45"/>
  <c r="D93" i="45"/>
  <c r="D116" i="45"/>
  <c r="D91" i="45"/>
  <c r="D157" i="45" s="1"/>
  <c r="Z79" i="45"/>
  <c r="Z145" i="45" s="1"/>
  <c r="X80" i="45"/>
  <c r="X146" i="45" s="1"/>
  <c r="X82" i="45"/>
  <c r="X148" i="45" s="1"/>
  <c r="Z28" i="45"/>
  <c r="Z144" i="45"/>
  <c r="X28" i="45"/>
  <c r="V144" i="45"/>
  <c r="V28" i="45"/>
  <c r="V82" i="45"/>
  <c r="V148" i="45" s="1"/>
  <c r="V91" i="45"/>
  <c r="V157" i="45" s="1"/>
  <c r="D89" i="45"/>
  <c r="D155" i="45" s="1"/>
  <c r="D84" i="45"/>
  <c r="D81" i="45"/>
  <c r="D83" i="45"/>
  <c r="D72" i="45"/>
  <c r="D138" i="45"/>
  <c r="D82" i="45"/>
  <c r="D90" i="45"/>
  <c r="D156" i="45" s="1"/>
  <c r="D50" i="45"/>
  <c r="D79" i="45"/>
  <c r="D145" i="45" s="1"/>
  <c r="D80" i="45"/>
  <c r="D78" i="45"/>
  <c r="D28" i="45"/>
  <c r="W160" i="45"/>
  <c r="E94" i="45"/>
  <c r="W94" i="45"/>
  <c r="E144" i="45"/>
  <c r="E160" i="45" s="1"/>
  <c r="AA94" i="45"/>
  <c r="AA160" i="45"/>
  <c r="Y94" i="45"/>
  <c r="Y144" i="45"/>
  <c r="Y160" i="45" s="1"/>
  <c r="AB91" i="45" l="1"/>
  <c r="AB82" i="45"/>
  <c r="AB80" i="45"/>
  <c r="AB138" i="45"/>
  <c r="AB148" i="45"/>
  <c r="AB28" i="45"/>
  <c r="AB72" i="45"/>
  <c r="AB89" i="45"/>
  <c r="AB84" i="45"/>
  <c r="AB116" i="45"/>
  <c r="AB50" i="45"/>
  <c r="R145" i="45"/>
  <c r="AB145" i="45" s="1"/>
  <c r="AB79" i="45"/>
  <c r="R154" i="45"/>
  <c r="AB154" i="45" s="1"/>
  <c r="AB88" i="45"/>
  <c r="R159" i="45"/>
  <c r="AB159" i="45" s="1"/>
  <c r="AB93" i="45"/>
  <c r="R157" i="45"/>
  <c r="AB157" i="45" s="1"/>
  <c r="R146" i="45"/>
  <c r="R151" i="45"/>
  <c r="AB151" i="45" s="1"/>
  <c r="AB85" i="45"/>
  <c r="R149" i="45"/>
  <c r="AB149" i="45" s="1"/>
  <c r="AB83" i="45"/>
  <c r="R144" i="45"/>
  <c r="AB144" i="45" s="1"/>
  <c r="AB78" i="45"/>
  <c r="R147" i="45"/>
  <c r="AB147" i="45" s="1"/>
  <c r="AB81" i="45"/>
  <c r="R150" i="45"/>
  <c r="AB150" i="45" s="1"/>
  <c r="R156" i="45"/>
  <c r="AB156" i="45" s="1"/>
  <c r="AB90" i="45"/>
  <c r="R152" i="45"/>
  <c r="AB152" i="45" s="1"/>
  <c r="AB86" i="45"/>
  <c r="R158" i="45"/>
  <c r="AB158" i="45" s="1"/>
  <c r="AB92" i="45"/>
  <c r="J160" i="45"/>
  <c r="J94" i="45"/>
  <c r="L94" i="45"/>
  <c r="H94" i="45"/>
  <c r="N160" i="45"/>
  <c r="H160" i="45"/>
  <c r="Z94" i="45"/>
  <c r="R94" i="45"/>
  <c r="L160" i="45"/>
  <c r="D148" i="45"/>
  <c r="D151" i="45"/>
  <c r="D149" i="45"/>
  <c r="D150" i="45"/>
  <c r="D152" i="45"/>
  <c r="D159" i="45"/>
  <c r="D147" i="45"/>
  <c r="D146" i="45"/>
  <c r="D144" i="45"/>
  <c r="F94" i="45"/>
  <c r="F144" i="45"/>
  <c r="F160" i="45" s="1"/>
  <c r="V160" i="45"/>
  <c r="X160" i="45"/>
  <c r="X94" i="45"/>
  <c r="Z160" i="45"/>
  <c r="V94" i="45"/>
  <c r="D94" i="45"/>
  <c r="D10" i="46"/>
  <c r="R160" i="45" l="1"/>
  <c r="AB146" i="45"/>
  <c r="AB94" i="45"/>
  <c r="AB160" i="45"/>
  <c r="D160" i="45"/>
  <c r="D10" i="47"/>
  <c r="N23" i="46"/>
  <c r="N23" i="47" s="1"/>
  <c r="N22" i="46"/>
  <c r="N22" i="47" s="1"/>
  <c r="N21" i="46"/>
  <c r="N21" i="47" s="1"/>
  <c r="N17" i="46"/>
  <c r="N17" i="47" s="1"/>
  <c r="N16" i="46"/>
  <c r="N16" i="47" s="1"/>
  <c r="N15" i="46"/>
  <c r="N15" i="47" s="1"/>
  <c r="N14" i="46"/>
  <c r="N14" i="47" s="1"/>
  <c r="N13" i="46"/>
  <c r="N13" i="47" s="1"/>
  <c r="L23" i="46"/>
  <c r="L23" i="47" s="1"/>
  <c r="L22" i="46"/>
  <c r="L22" i="47" s="1"/>
  <c r="L21" i="46"/>
  <c r="L21" i="47" s="1"/>
  <c r="L17" i="46"/>
  <c r="L17" i="47" s="1"/>
  <c r="L16" i="46"/>
  <c r="L16" i="47" s="1"/>
  <c r="L15" i="46"/>
  <c r="L15" i="47" s="1"/>
  <c r="L14" i="46"/>
  <c r="L14" i="47" s="1"/>
  <c r="L13" i="46"/>
  <c r="L13" i="47" s="1"/>
  <c r="L12" i="46"/>
  <c r="N12" i="47" l="1"/>
  <c r="N9" i="46"/>
  <c r="L12" i="47"/>
  <c r="L9" i="46"/>
  <c r="L25" i="46"/>
  <c r="L25" i="47" s="1"/>
  <c r="N25" i="46"/>
  <c r="N25" i="47" s="1"/>
  <c r="H25" i="46"/>
  <c r="H25" i="47" s="1"/>
  <c r="H24" i="46"/>
  <c r="H24" i="47" s="1"/>
  <c r="H23" i="46"/>
  <c r="H23" i="47" s="1"/>
  <c r="H22" i="46"/>
  <c r="H22" i="47" s="1"/>
  <c r="H21" i="46"/>
  <c r="H21" i="47" s="1"/>
  <c r="H20" i="46"/>
  <c r="H18" i="46"/>
  <c r="H18" i="47" s="1"/>
  <c r="H17" i="46"/>
  <c r="H17" i="47" s="1"/>
  <c r="H16" i="46"/>
  <c r="H16" i="47" s="1"/>
  <c r="H15" i="46"/>
  <c r="H14" i="46"/>
  <c r="H14" i="47" s="1"/>
  <c r="H13" i="46"/>
  <c r="H13" i="47" s="1"/>
  <c r="H12" i="46"/>
  <c r="H12" i="47" s="1"/>
  <c r="H11" i="46"/>
  <c r="H11" i="47" s="1"/>
  <c r="H10" i="46"/>
  <c r="F25" i="47"/>
  <c r="F24" i="46"/>
  <c r="F24" i="47" s="1"/>
  <c r="F23" i="46"/>
  <c r="F23" i="47" s="1"/>
  <c r="F22" i="46"/>
  <c r="F22" i="47" s="1"/>
  <c r="F21" i="46"/>
  <c r="F21" i="47" s="1"/>
  <c r="F20" i="46"/>
  <c r="F18" i="46"/>
  <c r="F18" i="47" s="1"/>
  <c r="F17" i="46"/>
  <c r="F17" i="47" s="1"/>
  <c r="F16" i="46"/>
  <c r="F16" i="47" s="1"/>
  <c r="F15" i="46"/>
  <c r="F15" i="47" s="1"/>
  <c r="F14" i="46"/>
  <c r="F14" i="47" s="1"/>
  <c r="F13" i="46"/>
  <c r="F13" i="47" s="1"/>
  <c r="F12" i="47"/>
  <c r="F11" i="46"/>
  <c r="F11" i="47" s="1"/>
  <c r="F10" i="46"/>
  <c r="D11" i="46"/>
  <c r="D13" i="46"/>
  <c r="D14" i="46"/>
  <c r="D15" i="46"/>
  <c r="D15" i="47" s="1"/>
  <c r="D16" i="46"/>
  <c r="D17" i="46"/>
  <c r="D18" i="46"/>
  <c r="D20" i="46"/>
  <c r="D21" i="46"/>
  <c r="D22" i="46"/>
  <c r="D23" i="46"/>
  <c r="D24" i="46"/>
  <c r="D23" i="47" l="1"/>
  <c r="J23" i="46"/>
  <c r="J15" i="46"/>
  <c r="H15" i="47"/>
  <c r="L26" i="46"/>
  <c r="L26" i="47" s="1"/>
  <c r="L9" i="47"/>
  <c r="D22" i="47"/>
  <c r="J22" i="46"/>
  <c r="D17" i="47"/>
  <c r="J17" i="46"/>
  <c r="D14" i="47"/>
  <c r="J14" i="46"/>
  <c r="D25" i="47"/>
  <c r="J25" i="46"/>
  <c r="D12" i="47"/>
  <c r="J12" i="46"/>
  <c r="F10" i="47"/>
  <c r="F9" i="46"/>
  <c r="J10" i="46"/>
  <c r="N26" i="46"/>
  <c r="N26" i="47" s="1"/>
  <c r="N9" i="47"/>
  <c r="D18" i="47"/>
  <c r="J18" i="46"/>
  <c r="H20" i="47"/>
  <c r="H19" i="46"/>
  <c r="H19" i="47" s="1"/>
  <c r="D21" i="47"/>
  <c r="J21" i="46"/>
  <c r="D16" i="47"/>
  <c r="J16" i="46"/>
  <c r="D24" i="47"/>
  <c r="J24" i="46"/>
  <c r="D20" i="47"/>
  <c r="D19" i="46"/>
  <c r="D19" i="47" s="1"/>
  <c r="J20" i="46"/>
  <c r="D11" i="47"/>
  <c r="J11" i="46"/>
  <c r="F20" i="47"/>
  <c r="F19" i="46"/>
  <c r="F19" i="47" s="1"/>
  <c r="H10" i="47"/>
  <c r="H9" i="46"/>
  <c r="D13" i="47"/>
  <c r="D9" i="46"/>
  <c r="J13" i="46"/>
  <c r="H9" i="47" l="1"/>
  <c r="H26" i="46"/>
  <c r="H26" i="47" s="1"/>
  <c r="P12" i="46"/>
  <c r="P12" i="47" s="1"/>
  <c r="J12" i="47"/>
  <c r="P14" i="46"/>
  <c r="P14" i="47" s="1"/>
  <c r="J14" i="47"/>
  <c r="P22" i="46"/>
  <c r="P22" i="47" s="1"/>
  <c r="J22" i="47"/>
  <c r="P24" i="46"/>
  <c r="P24" i="47" s="1"/>
  <c r="J24" i="47"/>
  <c r="P21" i="46"/>
  <c r="P21" i="47" s="1"/>
  <c r="J21" i="47"/>
  <c r="P18" i="46"/>
  <c r="P18" i="47" s="1"/>
  <c r="J18" i="47"/>
  <c r="J10" i="47"/>
  <c r="P10" i="46"/>
  <c r="P10" i="47" s="1"/>
  <c r="J15" i="47"/>
  <c r="P15" i="46"/>
  <c r="P15" i="47" s="1"/>
  <c r="P11" i="46"/>
  <c r="P11" i="47" s="1"/>
  <c r="J11" i="47"/>
  <c r="J20" i="47"/>
  <c r="J19" i="46"/>
  <c r="J19" i="47" s="1"/>
  <c r="P20" i="46"/>
  <c r="F9" i="47"/>
  <c r="F26" i="46"/>
  <c r="F26" i="47" s="1"/>
  <c r="P25" i="46"/>
  <c r="P25" i="47" s="1"/>
  <c r="J25" i="47"/>
  <c r="P17" i="46"/>
  <c r="P17" i="47" s="1"/>
  <c r="J17" i="47"/>
  <c r="P23" i="46"/>
  <c r="P23" i="47" s="1"/>
  <c r="J23" i="47"/>
  <c r="P16" i="46"/>
  <c r="P16" i="47" s="1"/>
  <c r="J16" i="47"/>
  <c r="P13" i="46"/>
  <c r="J13" i="47"/>
  <c r="J9" i="46"/>
  <c r="D9" i="47"/>
  <c r="D26" i="46"/>
  <c r="D26" i="47" s="1"/>
  <c r="P19" i="46" l="1"/>
  <c r="P19" i="47" s="1"/>
  <c r="P20" i="47"/>
  <c r="J9" i="47"/>
  <c r="J26" i="46"/>
  <c r="J26" i="47" s="1"/>
  <c r="P13" i="47"/>
  <c r="P9" i="46"/>
  <c r="P9" i="47" l="1"/>
  <c r="P26" i="46"/>
  <c r="P26" i="47" s="1"/>
</calcChain>
</file>

<file path=xl/sharedStrings.xml><?xml version="1.0" encoding="utf-8"?>
<sst xmlns="http://schemas.openxmlformats.org/spreadsheetml/2006/main" count="463" uniqueCount="88">
  <si>
    <t>合計</t>
    <rPh sb="0" eb="2">
      <t>ゴウケイ</t>
    </rPh>
    <phoneticPr fontId="7"/>
  </si>
  <si>
    <t>【様式第５号】</t>
    <rPh sb="1" eb="3">
      <t>ヨウシキ</t>
    </rPh>
    <rPh sb="3" eb="4">
      <t>ダイ</t>
    </rPh>
    <rPh sb="5" eb="6">
      <t>ゴウ</t>
    </rPh>
    <phoneticPr fontId="12"/>
  </si>
  <si>
    <t>附属明細書</t>
    <rPh sb="0" eb="2">
      <t>フゾク</t>
    </rPh>
    <rPh sb="2" eb="5">
      <t>メイサイショ</t>
    </rPh>
    <phoneticPr fontId="12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</si>
  <si>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2"/>
  </si>
  <si>
    <t>（１）資産項目の明細</t>
    <rPh sb="3" eb="5">
      <t>シサン</t>
    </rPh>
    <rPh sb="5" eb="7">
      <t>コウモク</t>
    </rPh>
    <rPh sb="8" eb="10">
      <t>メイサイ</t>
    </rPh>
    <phoneticPr fontId="12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</si>
  <si>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2"/>
  </si>
  <si>
    <t>区分</t>
    <rPh sb="0" eb="2">
      <t>クブン</t>
    </rPh>
    <phoneticPr fontId="12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</si>
  <si>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7"/>
  </si>
  <si>
    <t xml:space="preserve">
本年度増加額
（B）</t>
    <rPh sb="1" eb="4">
      <t>ホンネンド</t>
    </rPh>
    <rPh sb="4" eb="7">
      <t>ゾウカガク</t>
    </rPh>
    <phoneticPr fontId="7"/>
  </si>
  <si>
    <t xml:space="preserve">
本年度減少額
（C）</t>
    <rPh sb="1" eb="4">
      <t>ホンネンド</t>
    </rPh>
    <rPh sb="4" eb="7">
      <t>ゲンショウガク</t>
    </rPh>
    <phoneticPr fontId="7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</si>
  <si>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7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</si>
  <si>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7"/>
  </si>
  <si>
    <t xml:space="preserve">
本年度償却額
（F)</t>
    <rPh sb="1" eb="4">
      <t>ホンネンド</t>
    </rPh>
    <rPh sb="4" eb="7">
      <t>ショウキャクガク</t>
    </rPh>
    <phoneticPr fontId="7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</si>
  <si>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2"/>
  </si>
  <si>
    <t xml:space="preserve"> 事業用資産</t>
    <rPh sb="1" eb="4">
      <t>ジギョウヨウ</t>
    </rPh>
    <rPh sb="4" eb="6">
      <t>シサン</t>
    </rPh>
    <phoneticPr fontId="12"/>
  </si>
  <si>
    <t>　  土地</t>
    <rPh sb="3" eb="5">
      <t>トチ</t>
    </rPh>
    <phoneticPr fontId="7"/>
  </si>
  <si>
    <t>　　立木竹</t>
    <rPh sb="2" eb="4">
      <t>タチキ</t>
    </rPh>
    <rPh sb="4" eb="5">
      <t>タケ</t>
    </rPh>
    <phoneticPr fontId="12"/>
  </si>
  <si>
    <t>　　建物</t>
    <rPh sb="2" eb="4">
      <t>タテモノ</t>
    </rPh>
    <phoneticPr fontId="7"/>
  </si>
  <si>
    <t>　　工作物</t>
    <rPh sb="2" eb="5">
      <t>コウサクブツ</t>
    </rPh>
    <phoneticPr fontId="7"/>
  </si>
  <si>
    <t>　　船舶</t>
    <rPh sb="2" eb="4">
      <t>センパク</t>
    </rPh>
    <phoneticPr fontId="12"/>
  </si>
  <si>
    <t>　　浮標等</t>
    <rPh sb="2" eb="4">
      <t>フヒョウ</t>
    </rPh>
    <rPh sb="4" eb="5">
      <t>ナド</t>
    </rPh>
    <phoneticPr fontId="12"/>
  </si>
  <si>
    <t>　　航空機</t>
    <rPh sb="2" eb="5">
      <t>コウクウキ</t>
    </rPh>
    <phoneticPr fontId="12"/>
  </si>
  <si>
    <t>　　その他</t>
    <rPh sb="4" eb="5">
      <t>タ</t>
    </rPh>
    <phoneticPr fontId="7"/>
  </si>
  <si>
    <t>　　建設仮勘定</t>
    <rPh sb="2" eb="4">
      <t>ケンセツ</t>
    </rPh>
    <rPh sb="4" eb="7">
      <t>カリカンジョウ</t>
    </rPh>
    <phoneticPr fontId="12"/>
  </si>
  <si>
    <t xml:space="preserve"> インフラ資産</t>
    <rPh sb="5" eb="7">
      <t>シサン</t>
    </rPh>
    <phoneticPr fontId="12"/>
  </si>
  <si>
    <t>　　土地</t>
    <rPh sb="2" eb="4">
      <t>トチ</t>
    </rPh>
    <phoneticPr fontId="7"/>
  </si>
  <si>
    <t>　　建物</t>
    <rPh sb="2" eb="4">
      <t>タテモノ</t>
    </rPh>
    <phoneticPr fontId="12"/>
  </si>
  <si>
    <t xml:space="preserve"> 物品</t>
    <rPh sb="1" eb="3">
      <t>ブッピン</t>
    </rPh>
    <phoneticPr fontId="7"/>
  </si>
  <si>
    <t>名称</t>
    <rPh sb="0" eb="2">
      <t>メイショウ</t>
    </rPh>
    <phoneticPr fontId="12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</si>
  <si>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2"/>
  </si>
  <si>
    <t>連結会計
計</t>
    <rPh sb="0" eb="2">
      <t>レンケツ</t>
    </rPh>
    <rPh sb="2" eb="4">
      <t>カイケイ</t>
    </rPh>
    <rPh sb="5" eb="6">
      <t>ケイ</t>
    </rPh>
    <phoneticPr fontId="7"/>
  </si>
  <si>
    <t>本年度増加額（Ｂ）</t>
    <rPh sb="0" eb="3">
      <t>ホンネンド</t>
    </rPh>
    <rPh sb="3" eb="5">
      <t>ゾウカ</t>
    </rPh>
    <rPh sb="5" eb="6">
      <t>ガク</t>
    </rPh>
    <phoneticPr fontId="7"/>
  </si>
  <si>
    <t>本年度減少額（Ｃ）</t>
    <rPh sb="0" eb="3">
      <t>ホンネンド</t>
    </rPh>
    <rPh sb="3" eb="5">
      <t>ゲンショウ</t>
    </rPh>
    <rPh sb="5" eb="6">
      <t>ガク</t>
    </rPh>
    <phoneticPr fontId="7"/>
  </si>
  <si>
    <t>本年度末残高（Ｄ）</t>
    <rPh sb="0" eb="3">
      <t>ホンネンド</t>
    </rPh>
    <rPh sb="3" eb="4">
      <t>マツ</t>
    </rPh>
    <rPh sb="4" eb="6">
      <t>ザンダカ</t>
    </rPh>
    <phoneticPr fontId="7"/>
  </si>
  <si>
    <t>本年度末減価償却累計額（Ｅ）</t>
    <rPh sb="0" eb="3">
      <t>ホンネンド</t>
    </rPh>
    <rPh sb="3" eb="4">
      <t>マツ</t>
    </rPh>
    <rPh sb="4" eb="6">
      <t>ゲンカ</t>
    </rPh>
    <rPh sb="6" eb="8">
      <t>ショウキャク</t>
    </rPh>
    <rPh sb="8" eb="11">
      <t>ルイケイガク</t>
    </rPh>
    <phoneticPr fontId="7"/>
  </si>
  <si>
    <t>本年度償却額（Ｆ）</t>
    <rPh sb="0" eb="3">
      <t>ホンネンド</t>
    </rPh>
    <rPh sb="3" eb="5">
      <t>ショウキャク</t>
    </rPh>
    <rPh sb="5" eb="6">
      <t>ガク</t>
    </rPh>
    <phoneticPr fontId="7"/>
  </si>
  <si>
    <t>差引本年度末残高（Ｇ）</t>
    <rPh sb="0" eb="2">
      <t>サシヒキ</t>
    </rPh>
    <rPh sb="2" eb="5">
      <t>ホンネンド</t>
    </rPh>
    <rPh sb="5" eb="6">
      <t>マツ</t>
    </rPh>
    <rPh sb="6" eb="8">
      <t>ザンダカ</t>
    </rPh>
    <phoneticPr fontId="7"/>
  </si>
  <si>
    <t>前年度末残高（Ａ）</t>
    <rPh sb="0" eb="1">
      <t>ゼン</t>
    </rPh>
    <phoneticPr fontId="7"/>
  </si>
  <si>
    <t>（単位：　円単位　）</t>
    <rPh sb="1" eb="3">
      <t>タンイ</t>
    </rPh>
    <rPh sb="5" eb="6">
      <t>エン</t>
    </rPh>
    <rPh sb="6" eb="8">
      <t>タンイ</t>
    </rPh>
    <phoneticPr fontId="12"/>
  </si>
  <si>
    <t>按分後</t>
    <rPh sb="0" eb="2">
      <t>アンブン</t>
    </rPh>
    <rPh sb="2" eb="3">
      <t>ゴ</t>
    </rPh>
    <phoneticPr fontId="7"/>
  </si>
  <si>
    <t>按分前</t>
    <rPh sb="0" eb="2">
      <t>アンブン</t>
    </rPh>
    <rPh sb="2" eb="3">
      <t>マエ</t>
    </rPh>
    <phoneticPr fontId="7"/>
  </si>
  <si>
    <t>連結割合↓</t>
    <rPh sb="0" eb="2">
      <t>レンケツ</t>
    </rPh>
    <rPh sb="2" eb="4">
      <t>ワリアイ</t>
    </rPh>
    <phoneticPr fontId="7"/>
  </si>
  <si>
    <t>↓列を追加する場合は数式を修正してください。</t>
    <rPh sb="1" eb="2">
      <t>レツ</t>
    </rPh>
    <rPh sb="3" eb="5">
      <t>ツイカ</t>
    </rPh>
    <rPh sb="7" eb="9">
      <t>バアイ</t>
    </rPh>
    <rPh sb="10" eb="12">
      <t>スウシキ</t>
    </rPh>
    <rPh sb="13" eb="15">
      <t>シュウセイ</t>
    </rPh>
    <phoneticPr fontId="7"/>
  </si>
  <si>
    <t>連結附属明細書</t>
    <rPh sb="0" eb="2">
      <t>レンケツ</t>
    </rPh>
    <rPh sb="2" eb="4">
      <t>フゾク</t>
    </rPh>
    <rPh sb="4" eb="7">
      <t>メイサイショ</t>
    </rPh>
    <phoneticPr fontId="12"/>
  </si>
  <si>
    <t>全部連結の場合は100％にする！</t>
    <rPh sb="0" eb="2">
      <t>ゼンブ</t>
    </rPh>
    <rPh sb="2" eb="4">
      <t>レンケツ</t>
    </rPh>
    <rPh sb="5" eb="7">
      <t>バアイ</t>
    </rPh>
    <phoneticPr fontId="7"/>
  </si>
  <si>
    <t>区分</t>
    <rPh sb="0" eb="2">
      <t>クブン</t>
    </rPh>
    <phoneticPr fontId="8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</si>
  <si>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</si>
  <si>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</si>
  <si>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</si>
  <si>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</si>
  <si>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</si>
  <si>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</si>
  <si>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8"/>
  </si>
  <si>
    <t xml:space="preserve"> 事業用資産</t>
    <rPh sb="1" eb="4">
      <t>ジギョウヨウ</t>
    </rPh>
    <rPh sb="4" eb="6">
      <t>シサン</t>
    </rPh>
    <phoneticPr fontId="8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</si>
  <si>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</si>
  <si>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8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</si>
  <si>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</si>
  <si>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</si>
  <si>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8"/>
  </si>
  <si>
    <t>　　浮標等</t>
    <rPh sb="2" eb="4">
      <t>フヒョウ</t>
    </rPh>
    <rPh sb="4" eb="5">
      <t>ナド</t>
    </rPh>
    <phoneticPr fontId="8"/>
  </si>
  <si>
    <t>　　航空機</t>
    <rPh sb="2" eb="5">
      <t>コウクウキ</t>
    </rPh>
    <phoneticPr fontId="8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</si>
  <si>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</si>
  <si>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8"/>
  </si>
  <si>
    <t xml:space="preserve"> インフラ資産</t>
    <rPh sb="5" eb="7">
      <t>シサン</t>
    </rPh>
    <phoneticPr fontId="8"/>
  </si>
  <si>
    <t>　　土地</t>
    <rPh sb="2" eb="4">
      <t>トチ</t>
    </rPh>
    <phoneticPr fontId="3"/>
  </si>
  <si>
    <t>　　建物</t>
    <rPh sb="2" eb="4">
      <t>タテモノ</t>
    </rPh>
    <phoneticPr fontId="8"/>
  </si>
  <si>
    <t xml:space="preserve"> 物品</t>
    <rPh sb="1" eb="3">
      <t>ブッピン</t>
    </rPh>
    <phoneticPr fontId="3"/>
  </si>
  <si>
    <t>合計</t>
    <rPh sb="0" eb="2">
      <t>ゴウケイ</t>
    </rPh>
    <phoneticPr fontId="3"/>
  </si>
  <si>
    <t>一般財団法人美郷町開発公社</t>
    <phoneticPr fontId="7"/>
  </si>
  <si>
    <t>株式会社グリーンロードだいわ</t>
    <phoneticPr fontId="7"/>
  </si>
  <si>
    <t>一般社団法人ファームサポート美郷</t>
    <phoneticPr fontId="7"/>
  </si>
  <si>
    <t>島根県市町村総合事務組合
(一般会計)</t>
    <phoneticPr fontId="7"/>
  </si>
  <si>
    <t>島根県後期高齢者医療広域連合
(一般会計)</t>
    <phoneticPr fontId="7"/>
  </si>
  <si>
    <t>島根県後期高齢者医療広域連合
(特別会計)</t>
    <rPh sb="16" eb="18">
      <t>トクベツ</t>
    </rPh>
    <phoneticPr fontId="7"/>
  </si>
  <si>
    <t>江津邑智消防組合</t>
    <phoneticPr fontId="7"/>
  </si>
  <si>
    <t>邑智郡公立病院組合</t>
    <phoneticPr fontId="7"/>
  </si>
  <si>
    <t>連結割合変更なし</t>
    <rPh sb="0" eb="2">
      <t>レンケツ</t>
    </rPh>
    <rPh sb="2" eb="4">
      <t>ワリアイ</t>
    </rPh>
    <rPh sb="4" eb="6">
      <t>ヘンコウ</t>
    </rPh>
    <phoneticPr fontId="7"/>
  </si>
  <si>
    <t>期首残高：H29の連結精算表を参照</t>
    <rPh sb="0" eb="2">
      <t>キシュ</t>
    </rPh>
    <rPh sb="2" eb="4">
      <t>ザンダカ</t>
    </rPh>
    <rPh sb="9" eb="11">
      <t>レンケツ</t>
    </rPh>
    <rPh sb="11" eb="13">
      <t>セイサン</t>
    </rPh>
    <rPh sb="13" eb="14">
      <t>ヒョウ</t>
    </rPh>
    <rPh sb="15" eb="17">
      <t>サンショウ</t>
    </rPh>
    <phoneticPr fontId="7"/>
  </si>
  <si>
    <t>追加しました</t>
    <rPh sb="0" eb="2">
      <t>ツイカ</t>
    </rPh>
    <phoneticPr fontId="7"/>
  </si>
  <si>
    <t>邑智郡公立病院組合
（期首入力用 及び 調整用）</t>
    <rPh sb="11" eb="13">
      <t>キシュ</t>
    </rPh>
    <rPh sb="13" eb="16">
      <t>ニュウリョクヨウ</t>
    </rPh>
    <rPh sb="17" eb="18">
      <t>オヨ</t>
    </rPh>
    <rPh sb="20" eb="23">
      <t>チョウセイヨウ</t>
    </rPh>
    <phoneticPr fontId="7"/>
  </si>
  <si>
    <t>江津邑智消防組合
（期首入力用 及び 調整用）</t>
    <rPh sb="10" eb="12">
      <t>キシュ</t>
    </rPh>
    <rPh sb="12" eb="14">
      <t>ニュウリョク</t>
    </rPh>
    <rPh sb="14" eb="15">
      <t>ヨウ</t>
    </rPh>
    <rPh sb="16" eb="17">
      <t>オヨ</t>
    </rPh>
    <rPh sb="19" eb="22">
      <t>チョウセイヨウ</t>
    </rPh>
    <phoneticPr fontId="7"/>
  </si>
  <si>
    <r>
      <t>邑智郡総合事務組合</t>
    </r>
    <r>
      <rPr>
        <sz val="11"/>
        <color rgb="FFFF0000"/>
        <rFont val="ＭＳ Ｐゴシック"/>
        <family val="3"/>
        <charset val="128"/>
        <scheme val="minor"/>
      </rPr>
      <t>(合計)</t>
    </r>
    <rPh sb="10" eb="12">
      <t>ゴウケイ</t>
    </rPh>
    <phoneticPr fontId="7"/>
  </si>
  <si>
    <t>「【邑智郡総合事務組合・美郷町分(合計)】 有形固定資産の増減」</t>
    <phoneticPr fontId="7"/>
  </si>
  <si>
    <t>未入力だったので入力しました</t>
    <rPh sb="0" eb="3">
      <t>ミニュウリョク</t>
    </rPh>
    <rPh sb="8" eb="10">
      <t>ニュウリョク</t>
    </rPh>
    <phoneticPr fontId="7"/>
  </si>
  <si>
    <t>（単位：千円）</t>
    <rPh sb="1" eb="3">
      <t>タンイ</t>
    </rPh>
    <rPh sb="4" eb="5">
      <t>セン</t>
    </rPh>
    <rPh sb="5" eb="6">
      <t>エン</t>
    </rPh>
    <phoneticPr fontId="12"/>
  </si>
  <si>
    <t>（単位：円）</t>
    <rPh sb="1" eb="3">
      <t>タンイ</t>
    </rPh>
    <rPh sb="4" eb="5">
      <t>エン</t>
    </rPh>
    <phoneticPr fontId="12"/>
  </si>
  <si>
    <t>H29とH30のBSをもとに別途作成した資料↓を参照し、入力しました</t>
    <rPh sb="14" eb="16">
      <t>ベット</t>
    </rPh>
    <rPh sb="16" eb="18">
      <t>サクセイ</t>
    </rPh>
    <rPh sb="20" eb="22">
      <t>シリョウ</t>
    </rPh>
    <rPh sb="24" eb="26">
      <t>サンショウ</t>
    </rPh>
    <rPh sb="28" eb="30">
      <t>ニュウリョク</t>
    </rPh>
    <phoneticPr fontId="7"/>
  </si>
  <si>
    <t>１．連結貸借対照表の内容に関する明細</t>
    <rPh sb="2" eb="4">
      <t>レンケツ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</si>
</sst>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.000%"/>
    <numFmt numFmtId="177" formatCode="#,##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6">
      <alignment horizontal="center"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/>
    <xf numFmtId="38" fontId="20" fillId="0" borderId="0" applyFont="0" applyFill="0" applyBorder="0" applyAlignment="0" applyProtection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38" fontId="0" fillId="0" borderId="0" xfId="1" applyFont="1">
      <alignment vertical="center"/>
    </xf>
    <xf numFmtId="38" fontId="18" fillId="0" borderId="1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 wrapText="1"/>
    </xf>
    <xf numFmtId="38" fontId="18" fillId="0" borderId="0" xfId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38" fontId="0" fillId="5" borderId="5" xfId="1" applyFont="1" applyFill="1" applyBorder="1" applyAlignment="1">
      <alignment horizontal="center" vertical="center"/>
    </xf>
    <xf numFmtId="38" fontId="0" fillId="5" borderId="9" xfId="1" applyFont="1" applyFill="1" applyBorder="1" applyAlignment="1">
      <alignment horizontal="center" vertical="center" wrapText="1"/>
    </xf>
    <xf numFmtId="38" fontId="4" fillId="5" borderId="8" xfId="1" applyFont="1" applyFill="1" applyBorder="1" applyAlignment="1">
      <alignment vertical="center" wrapText="1"/>
    </xf>
    <xf numFmtId="38" fontId="0" fillId="4" borderId="5" xfId="1" applyFont="1" applyFill="1" applyBorder="1" applyAlignment="1">
      <alignment horizontal="right" vertical="center"/>
    </xf>
    <xf numFmtId="38" fontId="0" fillId="4" borderId="7" xfId="1" applyFont="1" applyFill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6" borderId="5" xfId="1" applyFont="1" applyFill="1" applyBorder="1" applyAlignment="1">
      <alignment horizontal="right" vertical="center"/>
    </xf>
    <xf numFmtId="38" fontId="0" fillId="7" borderId="7" xfId="1" applyFont="1" applyFill="1" applyBorder="1" applyAlignment="1">
      <alignment horizontal="right" vertical="center"/>
    </xf>
    <xf numFmtId="38" fontId="0" fillId="7" borderId="5" xfId="1" applyFont="1" applyFill="1" applyBorder="1" applyAlignment="1">
      <alignment horizontal="right" vertical="center"/>
    </xf>
    <xf numFmtId="176" fontId="0" fillId="0" borderId="0" xfId="1" applyNumberFormat="1" applyFont="1" applyAlignment="1">
      <alignment horizontal="center" vertical="center"/>
    </xf>
    <xf numFmtId="176" fontId="0" fillId="0" borderId="10" xfId="1" applyNumberFormat="1" applyFont="1" applyBorder="1" applyAlignment="1">
      <alignment horizontal="center" vertical="center"/>
    </xf>
    <xf numFmtId="38" fontId="8" fillId="0" borderId="2" xfId="1" applyFont="1" applyBorder="1" applyAlignment="1">
      <alignment vertical="center" wrapText="1"/>
    </xf>
    <xf numFmtId="38" fontId="8" fillId="0" borderId="2" xfId="1" applyFont="1" applyFill="1" applyBorder="1" applyAlignment="1">
      <alignment vertical="center" wrapText="1"/>
    </xf>
    <xf numFmtId="38" fontId="8" fillId="0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right" vertical="center" wrapText="1"/>
    </xf>
    <xf numFmtId="38" fontId="8" fillId="0" borderId="2" xfId="1" applyFont="1" applyBorder="1" applyAlignment="1">
      <alignment horizontal="right" vertical="center" wrapText="1"/>
    </xf>
    <xf numFmtId="38" fontId="8" fillId="0" borderId="2" xfId="1" applyFont="1" applyFill="1" applyBorder="1" applyAlignment="1">
      <alignment horizontal="right" vertical="center"/>
    </xf>
    <xf numFmtId="38" fontId="8" fillId="0" borderId="5" xfId="1" applyNumberFormat="1" applyFont="1" applyFill="1" applyBorder="1" applyAlignment="1">
      <alignment horizontal="right" vertical="center"/>
    </xf>
    <xf numFmtId="177" fontId="0" fillId="0" borderId="5" xfId="0" applyNumberFormat="1" applyBorder="1" applyAlignment="1">
      <alignment vertical="center"/>
    </xf>
    <xf numFmtId="176" fontId="0" fillId="0" borderId="0" xfId="1" applyNumberFormat="1" applyFont="1" applyBorder="1" applyAlignment="1">
      <alignment horizontal="center" vertical="center"/>
    </xf>
    <xf numFmtId="38" fontId="23" fillId="0" borderId="0" xfId="1" applyFont="1">
      <alignment vertical="center"/>
    </xf>
    <xf numFmtId="176" fontId="23" fillId="0" borderId="10" xfId="1" applyNumberFormat="1" applyFont="1" applyBorder="1" applyAlignment="1">
      <alignment horizontal="center" vertical="center"/>
    </xf>
    <xf numFmtId="38" fontId="26" fillId="0" borderId="2" xfId="1" applyFont="1" applyFill="1" applyBorder="1" applyAlignment="1">
      <alignment vertical="center" wrapText="1"/>
    </xf>
    <xf numFmtId="38" fontId="6" fillId="0" borderId="5" xfId="1" applyFont="1" applyBorder="1" applyAlignment="1">
      <alignment horizontal="right" vertical="center"/>
    </xf>
    <xf numFmtId="38" fontId="0" fillId="8" borderId="5" xfId="1" applyFont="1" applyFill="1" applyBorder="1" applyAlignment="1">
      <alignment horizontal="center" vertical="center"/>
    </xf>
    <xf numFmtId="38" fontId="0" fillId="9" borderId="5" xfId="1" applyFont="1" applyFill="1" applyBorder="1" applyAlignment="1">
      <alignment horizontal="center" vertical="center"/>
    </xf>
    <xf numFmtId="38" fontId="0" fillId="10" borderId="5" xfId="1" applyFont="1" applyFill="1" applyBorder="1" applyAlignment="1">
      <alignment horizontal="center" vertical="center"/>
    </xf>
    <xf numFmtId="38" fontId="0" fillId="11" borderId="5" xfId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8" fillId="0" borderId="5" xfId="2" applyFont="1" applyBorder="1" applyAlignment="1">
      <alignment horizontal="left" vertical="center" wrapText="1"/>
    </xf>
    <xf numFmtId="41" fontId="8" fillId="0" borderId="2" xfId="1" applyNumberFormat="1" applyFont="1" applyBorder="1" applyAlignment="1">
      <alignment vertical="center" wrapText="1"/>
    </xf>
    <xf numFmtId="41" fontId="8" fillId="0" borderId="4" xfId="1" applyNumberFormat="1" applyFont="1" applyBorder="1" applyAlignment="1">
      <alignment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left" vertical="center"/>
    </xf>
    <xf numFmtId="0" fontId="8" fillId="2" borderId="5" xfId="2" applyFont="1" applyFill="1" applyBorder="1" applyAlignment="1">
      <alignment horizontal="left" vertical="center" wrapText="1"/>
    </xf>
    <xf numFmtId="0" fontId="8" fillId="2" borderId="5" xfId="2" applyFont="1" applyFill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8" fillId="0" borderId="5" xfId="2" applyFont="1" applyFill="1" applyBorder="1" applyAlignment="1">
      <alignment horizontal="left" vertical="center"/>
    </xf>
    <xf numFmtId="0" fontId="8" fillId="0" borderId="5" xfId="2" applyFont="1" applyFill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41" fontId="8" fillId="0" borderId="5" xfId="1" applyNumberFormat="1" applyFont="1" applyBorder="1" applyAlignment="1">
      <alignment vertical="center" wrapText="1"/>
    </xf>
    <xf numFmtId="41" fontId="18" fillId="0" borderId="5" xfId="1" applyNumberFormat="1" applyFont="1" applyBorder="1" applyAlignment="1">
      <alignment vertical="center"/>
    </xf>
    <xf numFmtId="41" fontId="8" fillId="0" borderId="2" xfId="1" applyNumberFormat="1" applyFont="1" applyFill="1" applyBorder="1" applyAlignment="1">
      <alignment vertical="center" wrapText="1"/>
    </xf>
    <xf numFmtId="41" fontId="8" fillId="0" borderId="4" xfId="1" applyNumberFormat="1" applyFont="1" applyFill="1" applyBorder="1" applyAlignment="1">
      <alignment vertical="center" wrapText="1"/>
    </xf>
    <xf numFmtId="41" fontId="8" fillId="0" borderId="2" xfId="1" applyNumberFormat="1" applyFont="1" applyBorder="1" applyAlignment="1">
      <alignment vertical="center"/>
    </xf>
    <xf numFmtId="41" fontId="8" fillId="0" borderId="4" xfId="1" applyNumberFormat="1" applyFont="1" applyBorder="1" applyAlignment="1">
      <alignment vertical="center"/>
    </xf>
    <xf numFmtId="41" fontId="8" fillId="0" borderId="2" xfId="1" applyNumberFormat="1" applyFont="1" applyFill="1" applyBorder="1" applyAlignment="1">
      <alignment vertical="center"/>
    </xf>
    <xf numFmtId="41" fontId="8" fillId="0" borderId="4" xfId="1" applyNumberFormat="1" applyFont="1" applyFill="1" applyBorder="1" applyAlignment="1">
      <alignment vertical="center"/>
    </xf>
    <xf numFmtId="41" fontId="8" fillId="0" borderId="4" xfId="1" applyNumberFormat="1" applyFont="1" applyBorder="1">
      <alignment vertical="center"/>
    </xf>
    <xf numFmtId="41" fontId="8" fillId="0" borderId="5" xfId="1" applyNumberFormat="1" applyFont="1" applyBorder="1">
      <alignment vertical="center"/>
    </xf>
    <xf numFmtId="41" fontId="18" fillId="0" borderId="5" xfId="1" applyNumberFormat="1" applyFont="1" applyBorder="1">
      <alignment vertical="center"/>
    </xf>
    <xf numFmtId="41" fontId="8" fillId="0" borderId="2" xfId="1" applyNumberFormat="1" applyFont="1" applyBorder="1">
      <alignment vertical="center"/>
    </xf>
    <xf numFmtId="0" fontId="8" fillId="4" borderId="5" xfId="2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/>
    </xf>
    <xf numFmtId="38" fontId="23" fillId="0" borderId="0" xfId="1" applyFont="1" applyAlignment="1">
      <alignment horizontal="center" vertical="center" wrapText="1"/>
    </xf>
    <xf numFmtId="38" fontId="3" fillId="5" borderId="2" xfId="1" applyFont="1" applyFill="1" applyBorder="1" applyAlignment="1">
      <alignment horizontal="center" vertical="center" wrapText="1"/>
    </xf>
    <xf numFmtId="38" fontId="3" fillId="5" borderId="4" xfId="1" applyFont="1" applyFill="1" applyBorder="1" applyAlignment="1">
      <alignment horizontal="center" vertical="center" wrapText="1"/>
    </xf>
    <xf numFmtId="38" fontId="2" fillId="5" borderId="2" xfId="1" applyFont="1" applyFill="1" applyBorder="1" applyAlignment="1">
      <alignment horizontal="center" vertical="center" wrapText="1"/>
    </xf>
    <xf numFmtId="38" fontId="2" fillId="8" borderId="2" xfId="1" applyFont="1" applyFill="1" applyBorder="1" applyAlignment="1">
      <alignment horizontal="center" vertical="center" wrapText="1"/>
    </xf>
    <xf numFmtId="38" fontId="2" fillId="8" borderId="4" xfId="1" applyFont="1" applyFill="1" applyBorder="1" applyAlignment="1">
      <alignment horizontal="center" vertical="center" wrapText="1"/>
    </xf>
    <xf numFmtId="38" fontId="1" fillId="10" borderId="2" xfId="1" applyFont="1" applyFill="1" applyBorder="1" applyAlignment="1">
      <alignment horizontal="center" vertical="center" wrapText="1"/>
    </xf>
    <xf numFmtId="38" fontId="3" fillId="10" borderId="4" xfId="1" applyFont="1" applyFill="1" applyBorder="1" applyAlignment="1">
      <alignment horizontal="center" vertical="center" wrapText="1"/>
    </xf>
    <xf numFmtId="38" fontId="2" fillId="11" borderId="2" xfId="1" applyFont="1" applyFill="1" applyBorder="1" applyAlignment="1">
      <alignment horizontal="center" vertical="center" wrapText="1"/>
    </xf>
    <xf numFmtId="38" fontId="3" fillId="11" borderId="4" xfId="1" applyFont="1" applyFill="1" applyBorder="1" applyAlignment="1">
      <alignment horizontal="center" vertical="center" wrapText="1"/>
    </xf>
    <xf numFmtId="38" fontId="2" fillId="9" borderId="2" xfId="1" applyFont="1" applyFill="1" applyBorder="1" applyAlignment="1">
      <alignment horizontal="center" vertical="center" wrapText="1"/>
    </xf>
    <xf numFmtId="38" fontId="3" fillId="9" borderId="4" xfId="1" applyFont="1" applyFill="1" applyBorder="1" applyAlignment="1">
      <alignment horizontal="center" vertical="center" wrapText="1"/>
    </xf>
    <xf numFmtId="38" fontId="24" fillId="9" borderId="2" xfId="1" applyFont="1" applyFill="1" applyBorder="1" applyAlignment="1">
      <alignment horizontal="center" vertical="center" wrapText="1"/>
    </xf>
    <xf numFmtId="38" fontId="25" fillId="9" borderId="4" xfId="1" applyFont="1" applyFill="1" applyBorder="1" applyAlignment="1">
      <alignment horizontal="center" vertical="center" wrapText="1"/>
    </xf>
    <xf numFmtId="38" fontId="24" fillId="11" borderId="2" xfId="1" applyFont="1" applyFill="1" applyBorder="1" applyAlignment="1">
      <alignment horizontal="center" vertical="center" wrapText="1"/>
    </xf>
    <xf numFmtId="38" fontId="25" fillId="11" borderId="4" xfId="1" applyFont="1" applyFill="1" applyBorder="1" applyAlignment="1">
      <alignment horizontal="center" vertical="center" wrapText="1"/>
    </xf>
  </cellXfs>
  <cellStyles count="16">
    <cellStyle name="桁区切り" xfId="1" builtinId="6"/>
    <cellStyle name="桁区切り 2" xfId="4" xr:uid="{00000000-0005-0000-0000-000001000000}"/>
    <cellStyle name="桁区切り 2 2" xfId="15" xr:uid="{00000000-0005-0000-0000-000002000000}"/>
    <cellStyle name="桁区切り 2 3" xfId="7" xr:uid="{00000000-0005-0000-0000-000003000000}"/>
    <cellStyle name="桁区切り 3" xfId="13" xr:uid="{00000000-0005-0000-0000-000004000000}"/>
    <cellStyle name="標準" xfId="0" builtinId="0"/>
    <cellStyle name="標準 2" xfId="2" xr:uid="{00000000-0005-0000-0000-000006000000}"/>
    <cellStyle name="標準 2 2" xfId="8" xr:uid="{00000000-0005-0000-0000-000007000000}"/>
    <cellStyle name="標準 2 3" xfId="9" xr:uid="{00000000-0005-0000-0000-000008000000}"/>
    <cellStyle name="標準 2 4" xfId="14" xr:uid="{00000000-0005-0000-0000-000009000000}"/>
    <cellStyle name="標準 2 5" xfId="6" xr:uid="{00000000-0005-0000-0000-00000A000000}"/>
    <cellStyle name="標準 3" xfId="11" xr:uid="{00000000-0005-0000-0000-00000B000000}"/>
    <cellStyle name="標準 4" xfId="10" xr:uid="{00000000-0005-0000-0000-00000C000000}"/>
    <cellStyle name="標準 5" xfId="12" xr:uid="{00000000-0005-0000-0000-00000D000000}"/>
    <cellStyle name="標準 6" xfId="5" xr:uid="{00000000-0005-0000-0000-00000E000000}"/>
    <cellStyle name="標準１" xfId="3" xr:uid="{00000000-0005-0000-0000-00000F000000}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361950</xdr:colOff>
      <xdr:row>7</xdr:row>
      <xdr:rowOff>285750</xdr:rowOff>
    </xdr:from>
    <xdr:to>
      <xdr:col>24</xdr:col>
      <xdr:colOff>180975</xdr:colOff>
      <xdr:row>13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76F7AF-1AAE-43DF-ADDF-E548A47B63F6}"/>
            </a:ext>
          </a:extLst>
        </xdr:cNvPr>
        <xdr:cNvSpPr txBox="1"/>
      </xdr:nvSpPr>
      <xdr:spPr>
        <a:xfrm>
          <a:off x="11058525" y="1790700"/>
          <a:ext cx="3876675" cy="1085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＜事業用資産</a:t>
          </a:r>
          <a:r>
            <a:rPr kumimoji="1" lang="en-US" altLang="ja-JP" sz="1100"/>
            <a:t>_</a:t>
          </a:r>
          <a:r>
            <a:rPr kumimoji="1" lang="ja-JP" altLang="en-US" sz="1100"/>
            <a:t>建物＞</a:t>
          </a:r>
          <a:endParaRPr kumimoji="1" lang="en-US" altLang="ja-JP" sz="1100"/>
        </a:p>
        <a:p>
          <a:r>
            <a:rPr kumimoji="1" lang="ja-JP" altLang="en-US" sz="1100"/>
            <a:t>・グリーンロードだいわ分のズレを調整</a:t>
          </a:r>
          <a:endParaRPr kumimoji="1" lang="en-US" altLang="ja-JP" sz="1100"/>
        </a:p>
        <a:p>
          <a:r>
            <a:rPr kumimoji="1" lang="en-US" altLang="ja-JP" sz="1100"/>
            <a:t>H29</a:t>
          </a:r>
          <a:r>
            <a:rPr kumimoji="1" lang="ja-JP" altLang="en-US" sz="1100"/>
            <a:t>連結精算表の期末残高（</a:t>
          </a:r>
          <a:r>
            <a:rPr kumimoji="1" lang="en-US" altLang="ja-JP" sz="1100"/>
            <a:t>2,268,612</a:t>
          </a:r>
          <a:r>
            <a:rPr kumimoji="1" lang="ja-JP" altLang="en-US" sz="1100"/>
            <a:t>）と</a:t>
          </a:r>
          <a:endParaRPr kumimoji="1" lang="en-US" altLang="ja-JP" sz="1100"/>
        </a:p>
        <a:p>
          <a:r>
            <a:rPr kumimoji="1" lang="en-US" altLang="ja-JP" sz="1100"/>
            <a:t>H30</a:t>
          </a:r>
          <a:r>
            <a:rPr kumimoji="1" lang="ja-JP" altLang="en-US" sz="1100"/>
            <a:t>連結組替表の期首残高（</a:t>
          </a:r>
          <a:r>
            <a:rPr kumimoji="1" lang="en-US" altLang="ja-JP" sz="1100"/>
            <a:t>3,962,500</a:t>
          </a:r>
          <a:r>
            <a:rPr kumimoji="1" lang="ja-JP" altLang="en-US" sz="1100"/>
            <a:t>）の不一致によるズレ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17</xdr:col>
      <xdr:colOff>333374</xdr:colOff>
      <xdr:row>0</xdr:row>
      <xdr:rowOff>190500</xdr:rowOff>
    </xdr:from>
    <xdr:to>
      <xdr:col>24</xdr:col>
      <xdr:colOff>171449</xdr:colOff>
      <xdr:row>7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AD17841-9D24-4ACA-AD8E-55E77F504B62}"/>
            </a:ext>
          </a:extLst>
        </xdr:cNvPr>
        <xdr:cNvSpPr txBox="1"/>
      </xdr:nvSpPr>
      <xdr:spPr>
        <a:xfrm>
          <a:off x="11029949" y="190500"/>
          <a:ext cx="3895725" cy="1466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＜物品＞</a:t>
          </a:r>
          <a:endParaRPr kumimoji="1" lang="en-US" altLang="ja-JP" sz="1100"/>
        </a:p>
        <a:p>
          <a:r>
            <a:rPr kumimoji="1" lang="ja-JP" altLang="en-US" sz="1100"/>
            <a:t>・グリーンロードだいわ分のズレを調整</a:t>
          </a:r>
          <a:endParaRPr kumimoji="1" lang="en-US" altLang="ja-JP" sz="1100"/>
        </a:p>
        <a:p>
          <a:r>
            <a:rPr kumimoji="1" lang="en-US" altLang="ja-JP" sz="1100"/>
            <a:t>H29</a:t>
          </a:r>
          <a:r>
            <a:rPr kumimoji="1" lang="ja-JP" altLang="en-US" sz="1100"/>
            <a:t>連結精算表の期末残高（</a:t>
          </a:r>
          <a:r>
            <a:rPr kumimoji="1" lang="en-US" altLang="ja-JP" sz="1100"/>
            <a:t>553,256</a:t>
          </a:r>
          <a:r>
            <a:rPr kumimoji="1" lang="ja-JP" altLang="en-US" sz="1100"/>
            <a:t>）と</a:t>
          </a:r>
          <a:endParaRPr kumimoji="1" lang="en-US" altLang="ja-JP" sz="1100"/>
        </a:p>
        <a:p>
          <a:r>
            <a:rPr kumimoji="1" lang="en-US" altLang="ja-JP" sz="1100"/>
            <a:t>H30</a:t>
          </a:r>
          <a:r>
            <a:rPr kumimoji="1" lang="ja-JP" altLang="en-US" sz="1100"/>
            <a:t>連結組替表の期首残高（</a:t>
          </a:r>
          <a:r>
            <a:rPr kumimoji="1" lang="en-US" altLang="ja-JP" sz="1100"/>
            <a:t>8,056,234</a:t>
          </a:r>
          <a:r>
            <a:rPr kumimoji="1" lang="ja-JP" altLang="en-US" sz="1100"/>
            <a:t>）の不一致によるズレ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・ファームサポート美郷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分のズレを調整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H29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連結精算表の期末残高（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236,000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）と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H30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連結組替表の期首残高（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）の不一致によるズレ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view="pageBreakPreview" zoomScaleNormal="100" zoomScaleSheetLayoutView="100" workbookViewId="0">
      <selection activeCell="A4" sqref="A4:R4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 x14ac:dyDescent="0.15">
      <c r="A1" s="52" t="s">
        <v>1</v>
      </c>
      <c r="B1" s="53"/>
      <c r="C1" s="53"/>
      <c r="D1" s="53"/>
      <c r="E1" s="53"/>
    </row>
    <row r="2" spans="1:19" ht="24.75" customHeight="1" x14ac:dyDescent="0.15">
      <c r="A2" s="54" t="s">
        <v>43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19.5" customHeight="1" x14ac:dyDescent="0.15">
      <c r="A3" s="52" t="s">
        <v>87</v>
      </c>
      <c r="B3" s="53"/>
      <c r="C3" s="53"/>
      <c r="D3" s="53"/>
      <c r="E3" s="53"/>
      <c r="F3" s="53"/>
      <c r="G3" s="53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7.25" customHeight="1" x14ac:dyDescent="0.15">
      <c r="A4" s="55" t="s">
        <v>29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9" ht="16.5" customHeight="1" x14ac:dyDescent="0.15">
      <c r="A5" s="52" t="s">
        <v>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9" ht="1.5" customHeight="1" x14ac:dyDescent="0.15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9" ht="20.25" customHeight="1" x14ac:dyDescent="0.15">
      <c r="A7" s="2"/>
      <c r="B7" s="3" t="s">
        <v>5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 t="s">
        <v>84</v>
      </c>
      <c r="R7" s="5"/>
      <c r="S7" s="2"/>
    </row>
    <row r="8" spans="1:19" ht="37.5" customHeight="1" x14ac:dyDescent="0.15">
      <c r="A8" s="2"/>
      <c r="B8" s="58" t="s">
        <v>6</v>
      </c>
      <c r="C8" s="58"/>
      <c r="D8" s="64" t="s">
        <v>7</v>
      </c>
      <c r="E8" s="57"/>
      <c r="F8" s="64" t="s">
        <v>8</v>
      </c>
      <c r="G8" s="57"/>
      <c r="H8" s="64" t="s">
        <v>9</v>
      </c>
      <c r="I8" s="57"/>
      <c r="J8" s="64" t="s">
        <v>10</v>
      </c>
      <c r="K8" s="57"/>
      <c r="L8" s="64" t="s">
        <v>11</v>
      </c>
      <c r="M8" s="57"/>
      <c r="N8" s="57" t="s">
        <v>12</v>
      </c>
      <c r="O8" s="58"/>
      <c r="P8" s="59" t="s">
        <v>13</v>
      </c>
      <c r="Q8" s="60"/>
      <c r="R8" s="7"/>
      <c r="S8" s="2"/>
    </row>
    <row r="9" spans="1:19" ht="14.1" customHeight="1" x14ac:dyDescent="0.15">
      <c r="A9" s="2"/>
      <c r="B9" s="61" t="s">
        <v>14</v>
      </c>
      <c r="C9" s="61"/>
      <c r="D9" s="62">
        <f>ROUND(有形固定資産【円単位】!D9:E9/1000,0)</f>
        <v>18924321</v>
      </c>
      <c r="E9" s="63"/>
      <c r="F9" s="62">
        <f>ROUND(有形固定資産【円単位】!F9:G9/1000,0)</f>
        <v>923658</v>
      </c>
      <c r="G9" s="63"/>
      <c r="H9" s="62">
        <f>ROUND(有形固定資産【円単位】!H9:I9/1000,0)</f>
        <v>49527</v>
      </c>
      <c r="I9" s="63"/>
      <c r="J9" s="62">
        <f>ROUND(有形固定資産【円単位】!J9:K9/1000,0)</f>
        <v>19798453</v>
      </c>
      <c r="K9" s="63"/>
      <c r="L9" s="62">
        <f>ROUND(有形固定資産【円単位】!L9:M9/1000,0)</f>
        <v>10518338</v>
      </c>
      <c r="M9" s="63"/>
      <c r="N9" s="62">
        <f>ROUND(有形固定資産【円単位】!N9:O9/1000,0)</f>
        <v>425077</v>
      </c>
      <c r="O9" s="63"/>
      <c r="P9" s="62">
        <f>ROUND(有形固定資産【円単位】!P9:Q9/1000,0)</f>
        <v>9280115</v>
      </c>
      <c r="Q9" s="63"/>
      <c r="R9" s="12"/>
      <c r="S9" s="2"/>
    </row>
    <row r="10" spans="1:19" ht="14.1" customHeight="1" x14ac:dyDescent="0.15">
      <c r="A10" s="2"/>
      <c r="B10" s="61" t="s">
        <v>15</v>
      </c>
      <c r="C10" s="61"/>
      <c r="D10" s="62">
        <f>ROUND(有形固定資産【円単位】!D10:E10/1000,0)</f>
        <v>1986156</v>
      </c>
      <c r="E10" s="63"/>
      <c r="F10" s="62">
        <f>ROUND(有形固定資産【円単位】!F10:G10/1000,0)</f>
        <v>13798</v>
      </c>
      <c r="G10" s="63"/>
      <c r="H10" s="62">
        <f>ROUND(有形固定資産【円単位】!H10:I10/1000,0)</f>
        <v>1285</v>
      </c>
      <c r="I10" s="63"/>
      <c r="J10" s="62">
        <f>ROUND(有形固定資産【円単位】!J10:K10/1000,0)</f>
        <v>1998669</v>
      </c>
      <c r="K10" s="63"/>
      <c r="L10" s="62">
        <f>ROUND(有形固定資産【円単位】!L10:M10/1000,0)</f>
        <v>0</v>
      </c>
      <c r="M10" s="63"/>
      <c r="N10" s="62">
        <f>ROUND(有形固定資産【円単位】!N10:O10/1000,0)</f>
        <v>0</v>
      </c>
      <c r="O10" s="63"/>
      <c r="P10" s="62">
        <f>ROUND(有形固定資産【円単位】!P10:Q10/1000,0)</f>
        <v>1998669</v>
      </c>
      <c r="Q10" s="63"/>
      <c r="R10" s="12"/>
      <c r="S10" s="2"/>
    </row>
    <row r="11" spans="1:19" ht="14.1" customHeight="1" x14ac:dyDescent="0.15">
      <c r="A11" s="2"/>
      <c r="B11" s="65" t="s">
        <v>16</v>
      </c>
      <c r="C11" s="65"/>
      <c r="D11" s="62">
        <f>ROUND(有形固定資産【円単位】!D11:E11/1000,0)</f>
        <v>795629</v>
      </c>
      <c r="E11" s="63"/>
      <c r="F11" s="62">
        <f>ROUND(有形固定資産【円単位】!F11:G11/1000,0)</f>
        <v>0</v>
      </c>
      <c r="G11" s="63"/>
      <c r="H11" s="62">
        <f>ROUND(有形固定資産【円単位】!H11:I11/1000,0)</f>
        <v>0</v>
      </c>
      <c r="I11" s="63"/>
      <c r="J11" s="62">
        <f>ROUND(有形固定資産【円単位】!J11:K11/1000,0)</f>
        <v>795629</v>
      </c>
      <c r="K11" s="63"/>
      <c r="L11" s="62">
        <f>ROUND(有形固定資産【円単位】!L11:M11/1000,0)</f>
        <v>0</v>
      </c>
      <c r="M11" s="63"/>
      <c r="N11" s="62">
        <f>ROUND(有形固定資産【円単位】!N11:O11/1000,0)</f>
        <v>0</v>
      </c>
      <c r="O11" s="63"/>
      <c r="P11" s="62">
        <f>ROUND(有形固定資産【円単位】!P11:Q11/1000,0)</f>
        <v>795629</v>
      </c>
      <c r="Q11" s="63"/>
      <c r="R11" s="12"/>
      <c r="S11" s="2"/>
    </row>
    <row r="12" spans="1:19" ht="14.1" customHeight="1" x14ac:dyDescent="0.15">
      <c r="A12" s="2"/>
      <c r="B12" s="65" t="s">
        <v>17</v>
      </c>
      <c r="C12" s="65"/>
      <c r="D12" s="62">
        <f>ROUND(有形固定資産【円単位】!D12:E12/1000,0)</f>
        <v>15091890</v>
      </c>
      <c r="E12" s="63"/>
      <c r="F12" s="62">
        <f>ROUND(有形固定資産【円単位】!F12:G12/1000,0)</f>
        <v>346263</v>
      </c>
      <c r="G12" s="63"/>
      <c r="H12" s="62">
        <f>ROUND(有形固定資産【円単位】!H12:I12/1000,0)</f>
        <v>31759</v>
      </c>
      <c r="I12" s="63"/>
      <c r="J12" s="62">
        <f>ROUND(有形固定資産【円単位】!J12:K12/1000,0)</f>
        <v>15406395</v>
      </c>
      <c r="K12" s="63"/>
      <c r="L12" s="62">
        <f>ROUND(有形固定資産【円単位】!L12:M12/1000,0)</f>
        <v>10274888</v>
      </c>
      <c r="M12" s="63"/>
      <c r="N12" s="62">
        <f>ROUND(有形固定資産【円単位】!N12:O12/1000,0)</f>
        <v>359799</v>
      </c>
      <c r="O12" s="63"/>
      <c r="P12" s="62">
        <f>ROUND(有形固定資産【円単位】!P12:Q12/1000,0)</f>
        <v>5131507</v>
      </c>
      <c r="Q12" s="63"/>
      <c r="R12" s="12"/>
      <c r="S12" s="2"/>
    </row>
    <row r="13" spans="1:19" ht="14.1" customHeight="1" x14ac:dyDescent="0.15">
      <c r="A13" s="2"/>
      <c r="B13" s="61" t="s">
        <v>18</v>
      </c>
      <c r="C13" s="61"/>
      <c r="D13" s="62">
        <f>ROUND(有形固定資産【円単位】!D13:E13/1000,0)</f>
        <v>1003017</v>
      </c>
      <c r="E13" s="63"/>
      <c r="F13" s="62">
        <f>ROUND(有形固定資産【円単位】!F13:G13/1000,0)</f>
        <v>62580</v>
      </c>
      <c r="G13" s="63"/>
      <c r="H13" s="62">
        <f>ROUND(有形固定資産【円単位】!H13:I13/1000,0)</f>
        <v>0</v>
      </c>
      <c r="I13" s="63"/>
      <c r="J13" s="62">
        <f>ROUND(有形固定資産【円単位】!J13:K13/1000,0)</f>
        <v>1065596</v>
      </c>
      <c r="K13" s="63"/>
      <c r="L13" s="62">
        <f>ROUND(有形固定資産【円単位】!L13:M13/1000,0)</f>
        <v>236249</v>
      </c>
      <c r="M13" s="63"/>
      <c r="N13" s="62">
        <f>ROUND(有形固定資産【円単位】!N13:O13/1000,0)</f>
        <v>65279</v>
      </c>
      <c r="O13" s="63"/>
      <c r="P13" s="62">
        <f>ROUND(有形固定資産【円単位】!P13:Q13/1000,0)</f>
        <v>829347</v>
      </c>
      <c r="Q13" s="63"/>
      <c r="R13" s="12"/>
      <c r="S13" s="2"/>
    </row>
    <row r="14" spans="1:19" ht="14.1" customHeight="1" x14ac:dyDescent="0.15">
      <c r="A14" s="2"/>
      <c r="B14" s="67" t="s">
        <v>19</v>
      </c>
      <c r="C14" s="67"/>
      <c r="D14" s="62">
        <f>ROUND(有形固定資産【円単位】!D14:E14/1000,0)</f>
        <v>256</v>
      </c>
      <c r="E14" s="63"/>
      <c r="F14" s="62">
        <f>ROUND(有形固定資産【円単位】!F14:G14/1000,0)</f>
        <v>0</v>
      </c>
      <c r="G14" s="63"/>
      <c r="H14" s="62">
        <f>ROUND(有形固定資産【円単位】!H14:I14/1000,0)</f>
        <v>0</v>
      </c>
      <c r="I14" s="63"/>
      <c r="J14" s="62">
        <f>ROUND(有形固定資産【円単位】!J14:K14/1000,0)</f>
        <v>256</v>
      </c>
      <c r="K14" s="63"/>
      <c r="L14" s="62">
        <f>ROUND(有形固定資産【円単位】!L14:M14/1000,0)</f>
        <v>256</v>
      </c>
      <c r="M14" s="63"/>
      <c r="N14" s="62">
        <f>ROUND(有形固定資産【円単位】!N14:O14/1000,0)</f>
        <v>0</v>
      </c>
      <c r="O14" s="63"/>
      <c r="P14" s="62">
        <f>ROUND(有形固定資産【円単位】!P14:Q14/1000,0)</f>
        <v>0</v>
      </c>
      <c r="Q14" s="63"/>
      <c r="R14" s="12"/>
      <c r="S14" s="2"/>
    </row>
    <row r="15" spans="1:19" ht="14.1" customHeight="1" x14ac:dyDescent="0.15">
      <c r="A15" s="2"/>
      <c r="B15" s="66" t="s">
        <v>20</v>
      </c>
      <c r="C15" s="66"/>
      <c r="D15" s="62">
        <f>ROUND(有形固定資産【円単位】!D15:E15/1000,0)</f>
        <v>0</v>
      </c>
      <c r="E15" s="63"/>
      <c r="F15" s="62">
        <f>ROUND(有形固定資産【円単位】!F15:G15/1000,0)</f>
        <v>0</v>
      </c>
      <c r="G15" s="63"/>
      <c r="H15" s="62">
        <f>ROUND(有形固定資産【円単位】!H15:I15/1000,0)</f>
        <v>0</v>
      </c>
      <c r="I15" s="63"/>
      <c r="J15" s="62">
        <f>ROUND(有形固定資産【円単位】!J15:K15/1000,0)</f>
        <v>0</v>
      </c>
      <c r="K15" s="63"/>
      <c r="L15" s="62">
        <f>ROUND(有形固定資産【円単位】!L15:M15/1000,0)</f>
        <v>0</v>
      </c>
      <c r="M15" s="63"/>
      <c r="N15" s="62">
        <f>ROUND(有形固定資産【円単位】!N15:O15/1000,0)</f>
        <v>0</v>
      </c>
      <c r="O15" s="63"/>
      <c r="P15" s="62">
        <f>ROUND(有形固定資産【円単位】!P15:Q15/1000,0)</f>
        <v>0</v>
      </c>
      <c r="Q15" s="63"/>
      <c r="R15" s="12"/>
      <c r="S15" s="2"/>
    </row>
    <row r="16" spans="1:19" ht="14.1" customHeight="1" x14ac:dyDescent="0.15">
      <c r="A16" s="2"/>
      <c r="B16" s="67" t="s">
        <v>21</v>
      </c>
      <c r="C16" s="67"/>
      <c r="D16" s="62">
        <f>ROUND(有形固定資産【円単位】!D16:E16/1000,0)</f>
        <v>0</v>
      </c>
      <c r="E16" s="63"/>
      <c r="F16" s="62">
        <f>ROUND(有形固定資産【円単位】!F16:G16/1000,0)</f>
        <v>0</v>
      </c>
      <c r="G16" s="63"/>
      <c r="H16" s="62">
        <f>ROUND(有形固定資産【円単位】!H16:I16/1000,0)</f>
        <v>0</v>
      </c>
      <c r="I16" s="63"/>
      <c r="J16" s="62">
        <f>ROUND(有形固定資産【円単位】!J16:K16/1000,0)</f>
        <v>0</v>
      </c>
      <c r="K16" s="63"/>
      <c r="L16" s="62">
        <f>ROUND(有形固定資産【円単位】!L16:M16/1000,0)</f>
        <v>0</v>
      </c>
      <c r="M16" s="63"/>
      <c r="N16" s="62">
        <f>ROUND(有形固定資産【円単位】!N16:O16/1000,0)</f>
        <v>0</v>
      </c>
      <c r="O16" s="63"/>
      <c r="P16" s="62">
        <f>ROUND(有形固定資産【円単位】!P16:Q16/1000,0)</f>
        <v>0</v>
      </c>
      <c r="Q16" s="63"/>
      <c r="R16" s="12"/>
      <c r="S16" s="2"/>
    </row>
    <row r="17" spans="1:19" ht="14.1" customHeight="1" x14ac:dyDescent="0.15">
      <c r="A17" s="2"/>
      <c r="B17" s="65" t="s">
        <v>22</v>
      </c>
      <c r="C17" s="65"/>
      <c r="D17" s="62">
        <f>ROUND(有形固定資産【円単位】!D17:E17/1000,0)</f>
        <v>4227</v>
      </c>
      <c r="E17" s="63"/>
      <c r="F17" s="62">
        <f>ROUND(有形固定資産【円単位】!F17:G17/1000,0)</f>
        <v>4321</v>
      </c>
      <c r="G17" s="63"/>
      <c r="H17" s="62">
        <f>ROUND(有形固定資産【円単位】!H17:I17/1000,0)</f>
        <v>0</v>
      </c>
      <c r="I17" s="63"/>
      <c r="J17" s="62">
        <f>ROUND(有形固定資産【円単位】!J17:K17/1000,0)</f>
        <v>8547</v>
      </c>
      <c r="K17" s="63"/>
      <c r="L17" s="62">
        <f>ROUND(有形固定資産【円単位】!L17:M17/1000,0)</f>
        <v>6946</v>
      </c>
      <c r="M17" s="63"/>
      <c r="N17" s="62">
        <f>ROUND(有形固定資産【円単位】!N17:O17/1000,0)</f>
        <v>0</v>
      </c>
      <c r="O17" s="63"/>
      <c r="P17" s="62">
        <f>ROUND(有形固定資産【円単位】!P17:Q17/1000,0)</f>
        <v>1602</v>
      </c>
      <c r="Q17" s="63"/>
      <c r="R17" s="12"/>
      <c r="S17" s="2"/>
    </row>
    <row r="18" spans="1:19" ht="14.1" customHeight="1" x14ac:dyDescent="0.15">
      <c r="A18" s="2"/>
      <c r="B18" s="65" t="s">
        <v>23</v>
      </c>
      <c r="C18" s="65"/>
      <c r="D18" s="62">
        <f>ROUND(有形固定資産【円単位】!D18:E18/1000,0)</f>
        <v>43147</v>
      </c>
      <c r="E18" s="63"/>
      <c r="F18" s="62">
        <f>ROUND(有形固定資産【円単位】!F18:G18/1000,0)</f>
        <v>496697</v>
      </c>
      <c r="G18" s="63"/>
      <c r="H18" s="62">
        <f>ROUND(有形固定資産【円単位】!H18:I18/1000,0)</f>
        <v>16483</v>
      </c>
      <c r="I18" s="63"/>
      <c r="J18" s="62">
        <f>ROUND(有形固定資産【円単位】!J18:K18/1000,0)</f>
        <v>523361</v>
      </c>
      <c r="K18" s="63"/>
      <c r="L18" s="62">
        <f>ROUND(有形固定資産【円単位】!L18:M18/1000,0)</f>
        <v>0</v>
      </c>
      <c r="M18" s="63"/>
      <c r="N18" s="62">
        <f>ROUND(有形固定資産【円単位】!N18:O18/1000,0)</f>
        <v>0</v>
      </c>
      <c r="O18" s="63"/>
      <c r="P18" s="62">
        <f>ROUND(有形固定資産【円単位】!P18:Q18/1000,0)</f>
        <v>523361</v>
      </c>
      <c r="Q18" s="63"/>
      <c r="R18" s="12"/>
      <c r="S18" s="2"/>
    </row>
    <row r="19" spans="1:19" ht="14.1" customHeight="1" x14ac:dyDescent="0.15">
      <c r="A19" s="2"/>
      <c r="B19" s="68" t="s">
        <v>24</v>
      </c>
      <c r="C19" s="68"/>
      <c r="D19" s="62">
        <f>ROUND(有形固定資産【円単位】!D19:E19/1000,0)</f>
        <v>58813495</v>
      </c>
      <c r="E19" s="63"/>
      <c r="F19" s="62">
        <f>ROUND(有形固定資産【円単位】!F19:G19/1000,0)</f>
        <v>320510</v>
      </c>
      <c r="G19" s="63"/>
      <c r="H19" s="62">
        <f>ROUND(有形固定資産【円単位】!H19:I19/1000,0)</f>
        <v>5400</v>
      </c>
      <c r="I19" s="63"/>
      <c r="J19" s="62">
        <f>ROUND(有形固定資産【円単位】!J19:K19/1000,0)</f>
        <v>59128605</v>
      </c>
      <c r="K19" s="63"/>
      <c r="L19" s="62">
        <f>ROUND(有形固定資産【円単位】!L19:M19/1000,0)</f>
        <v>34931037</v>
      </c>
      <c r="M19" s="63"/>
      <c r="N19" s="62">
        <f>ROUND(有形固定資産【円単位】!N19:O19/1000,0)</f>
        <v>1217294</v>
      </c>
      <c r="O19" s="63"/>
      <c r="P19" s="62">
        <f>ROUND(有形固定資産【円単位】!P19:Q19/1000,0)</f>
        <v>24197567</v>
      </c>
      <c r="Q19" s="63"/>
      <c r="R19" s="12"/>
      <c r="S19" s="2"/>
    </row>
    <row r="20" spans="1:19" ht="14.1" customHeight="1" x14ac:dyDescent="0.15">
      <c r="A20" s="2"/>
      <c r="B20" s="61" t="s">
        <v>25</v>
      </c>
      <c r="C20" s="61"/>
      <c r="D20" s="62">
        <f>ROUND(有形固定資産【円単位】!D20:E20/1000,0)</f>
        <v>182681</v>
      </c>
      <c r="E20" s="63"/>
      <c r="F20" s="62">
        <f>ROUND(有形固定資産【円単位】!F20:G20/1000,0)</f>
        <v>312517</v>
      </c>
      <c r="G20" s="63"/>
      <c r="H20" s="62">
        <f>ROUND(有形固定資産【円単位】!H20:I20/1000,0)</f>
        <v>0</v>
      </c>
      <c r="I20" s="63"/>
      <c r="J20" s="62">
        <f>ROUND(有形固定資産【円単位】!J20:K20/1000,0)</f>
        <v>495198</v>
      </c>
      <c r="K20" s="63"/>
      <c r="L20" s="62">
        <f>ROUND(有形固定資産【円単位】!L20:M20/1000,0)</f>
        <v>0</v>
      </c>
      <c r="M20" s="63"/>
      <c r="N20" s="62">
        <f>ROUND(有形固定資産【円単位】!N20:O20/1000,0)</f>
        <v>0</v>
      </c>
      <c r="O20" s="63"/>
      <c r="P20" s="62">
        <f>ROUND(有形固定資産【円単位】!P20:Q20/1000,0)</f>
        <v>495198</v>
      </c>
      <c r="Q20" s="63"/>
      <c r="R20" s="12"/>
      <c r="S20" s="2"/>
    </row>
    <row r="21" spans="1:19" ht="14.1" customHeight="1" x14ac:dyDescent="0.15">
      <c r="A21" s="2"/>
      <c r="B21" s="69" t="s">
        <v>26</v>
      </c>
      <c r="C21" s="69"/>
      <c r="D21" s="62">
        <f>ROUND(有形固定資産【円単位】!D21:E21/1000,0)</f>
        <v>1927291</v>
      </c>
      <c r="E21" s="63"/>
      <c r="F21" s="62">
        <f>ROUND(有形固定資産【円単位】!F21:G21/1000,0)</f>
        <v>0</v>
      </c>
      <c r="G21" s="63"/>
      <c r="H21" s="62">
        <f>ROUND(有形固定資産【円単位】!H21:I21/1000,0)</f>
        <v>0</v>
      </c>
      <c r="I21" s="63"/>
      <c r="J21" s="62">
        <f>ROUND(有形固定資産【円単位】!J21:K21/1000,0)</f>
        <v>1927291</v>
      </c>
      <c r="K21" s="63"/>
      <c r="L21" s="62">
        <f>ROUND(有形固定資産【円単位】!L21:M21/1000,0)</f>
        <v>1139080</v>
      </c>
      <c r="M21" s="63"/>
      <c r="N21" s="62">
        <f>ROUND(有形固定資産【円単位】!N21:O21/1000,0)</f>
        <v>47720</v>
      </c>
      <c r="O21" s="63"/>
      <c r="P21" s="62">
        <f>ROUND(有形固定資産【円単位】!P21:Q21/1000,0)</f>
        <v>788211</v>
      </c>
      <c r="Q21" s="63"/>
      <c r="R21" s="12"/>
      <c r="S21" s="2"/>
    </row>
    <row r="22" spans="1:19" ht="14.1" customHeight="1" x14ac:dyDescent="0.15">
      <c r="A22" s="2"/>
      <c r="B22" s="70" t="s">
        <v>18</v>
      </c>
      <c r="C22" s="70"/>
      <c r="D22" s="62">
        <f>ROUND(有形固定資産【円単位】!D22:E22/1000,0)</f>
        <v>56577748</v>
      </c>
      <c r="E22" s="63"/>
      <c r="F22" s="62">
        <f>ROUND(有形固定資産【円単位】!F22:G22/1000,0)</f>
        <v>7993</v>
      </c>
      <c r="G22" s="63"/>
      <c r="H22" s="62">
        <f>ROUND(有形固定資産【円単位】!H22:I22/1000,0)</f>
        <v>0</v>
      </c>
      <c r="I22" s="63"/>
      <c r="J22" s="62">
        <f>ROUND(有形固定資産【円単位】!J22:K22/1000,0)</f>
        <v>56585740</v>
      </c>
      <c r="K22" s="63"/>
      <c r="L22" s="62">
        <f>ROUND(有形固定資産【円単位】!L22:M22/1000,0)</f>
        <v>33791957</v>
      </c>
      <c r="M22" s="63"/>
      <c r="N22" s="62">
        <f>ROUND(有形固定資産【円単位】!N22:O22/1000,0)</f>
        <v>1169574</v>
      </c>
      <c r="O22" s="63"/>
      <c r="P22" s="62">
        <f>ROUND(有形固定資産【円単位】!P22:Q22/1000,0)</f>
        <v>22793783</v>
      </c>
      <c r="Q22" s="63"/>
      <c r="R22" s="12"/>
      <c r="S22" s="2"/>
    </row>
    <row r="23" spans="1:19" ht="14.1" customHeight="1" x14ac:dyDescent="0.15">
      <c r="A23" s="2"/>
      <c r="B23" s="70" t="s">
        <v>22</v>
      </c>
      <c r="C23" s="70"/>
      <c r="D23" s="62">
        <f>ROUND(有形固定資産【円単位】!D23:E23/1000,0)</f>
        <v>0</v>
      </c>
      <c r="E23" s="63"/>
      <c r="F23" s="62">
        <f>ROUND(有形固定資産【円単位】!F23:G23/1000,0)</f>
        <v>0</v>
      </c>
      <c r="G23" s="63"/>
      <c r="H23" s="62">
        <f>ROUND(有形固定資産【円単位】!H23:I23/1000,0)</f>
        <v>0</v>
      </c>
      <c r="I23" s="63"/>
      <c r="J23" s="62">
        <f>ROUND(有形固定資産【円単位】!J23:K23/1000,0)</f>
        <v>0</v>
      </c>
      <c r="K23" s="63"/>
      <c r="L23" s="62">
        <f>ROUND(有形固定資産【円単位】!L23:M23/1000,0)</f>
        <v>0</v>
      </c>
      <c r="M23" s="63"/>
      <c r="N23" s="62">
        <f>ROUND(有形固定資産【円単位】!N23:O23/1000,0)</f>
        <v>0</v>
      </c>
      <c r="O23" s="63"/>
      <c r="P23" s="62">
        <f>ROUND(有形固定資産【円単位】!P23:Q23/1000,0)</f>
        <v>0</v>
      </c>
      <c r="Q23" s="63"/>
      <c r="R23" s="12"/>
      <c r="S23" s="2"/>
    </row>
    <row r="24" spans="1:19" ht="14.1" customHeight="1" x14ac:dyDescent="0.15">
      <c r="A24" s="2"/>
      <c r="B24" s="69" t="s">
        <v>23</v>
      </c>
      <c r="C24" s="69"/>
      <c r="D24" s="62">
        <f>ROUND(有形固定資産【円単位】!D24:E24/1000,0)</f>
        <v>125775</v>
      </c>
      <c r="E24" s="63"/>
      <c r="F24" s="62">
        <f>ROUND(有形固定資産【円単位】!F24:G24/1000,0)</f>
        <v>0</v>
      </c>
      <c r="G24" s="63"/>
      <c r="H24" s="62">
        <f>ROUND(有形固定資産【円単位】!H24:I24/1000,0)</f>
        <v>5400</v>
      </c>
      <c r="I24" s="63"/>
      <c r="J24" s="62">
        <f>ROUND(有形固定資産【円単位】!J24:K24/1000,0)</f>
        <v>120375</v>
      </c>
      <c r="K24" s="63"/>
      <c r="L24" s="62">
        <f>ROUND(有形固定資産【円単位】!L24:M24/1000,0)</f>
        <v>0</v>
      </c>
      <c r="M24" s="63"/>
      <c r="N24" s="62">
        <f>ROUND(有形固定資産【円単位】!N24:O24/1000,0)</f>
        <v>0</v>
      </c>
      <c r="O24" s="63"/>
      <c r="P24" s="62">
        <f>ROUND(有形固定資産【円単位】!P24:Q24/1000,0)</f>
        <v>120375</v>
      </c>
      <c r="Q24" s="63"/>
      <c r="R24" s="12"/>
      <c r="S24" s="2"/>
    </row>
    <row r="25" spans="1:19" ht="14.1" customHeight="1" x14ac:dyDescent="0.15">
      <c r="A25" s="2"/>
      <c r="B25" s="70" t="s">
        <v>27</v>
      </c>
      <c r="C25" s="70"/>
      <c r="D25" s="62">
        <f>ROUND(有形固定資産【円単位】!D25:E25/1000,0)</f>
        <v>1485904</v>
      </c>
      <c r="E25" s="63"/>
      <c r="F25" s="62">
        <f>ROUND(有形固定資産【円単位】!F25:G25/1000,0)</f>
        <v>122229</v>
      </c>
      <c r="G25" s="63"/>
      <c r="H25" s="62">
        <f>ROUND(有形固定資産【円単位】!H25:I25/1000,0)</f>
        <v>400</v>
      </c>
      <c r="I25" s="63"/>
      <c r="J25" s="62">
        <f>ROUND(有形固定資産【円単位】!J25:K25/1000,0)</f>
        <v>1607733</v>
      </c>
      <c r="K25" s="63"/>
      <c r="L25" s="62">
        <f>ROUND(有形固定資産【円単位】!L25:M25/1000,0)</f>
        <v>1217878</v>
      </c>
      <c r="M25" s="63"/>
      <c r="N25" s="62">
        <f>ROUND(有形固定資産【円単位】!N25:O25/1000,0)</f>
        <v>121198</v>
      </c>
      <c r="O25" s="63"/>
      <c r="P25" s="62">
        <f>ROUND(有形固定資産【円単位】!P25:Q25/1000,0)</f>
        <v>389855</v>
      </c>
      <c r="Q25" s="63"/>
      <c r="R25" s="12"/>
      <c r="S25" s="2"/>
    </row>
    <row r="26" spans="1:19" ht="14.1" customHeight="1" x14ac:dyDescent="0.15">
      <c r="A26" s="2"/>
      <c r="B26" s="71" t="s">
        <v>0</v>
      </c>
      <c r="C26" s="72"/>
      <c r="D26" s="62">
        <f>ROUND(有形固定資産【円単位】!D26:E26/1000,0)</f>
        <v>79223720</v>
      </c>
      <c r="E26" s="63"/>
      <c r="F26" s="62">
        <f>ROUND(有形固定資産【円単位】!F26:G26/1000,0)</f>
        <v>1366397</v>
      </c>
      <c r="G26" s="63"/>
      <c r="H26" s="62">
        <f>ROUND(有形固定資産【円単位】!H26:I26/1000,0)</f>
        <v>55326</v>
      </c>
      <c r="I26" s="63"/>
      <c r="J26" s="62">
        <f>ROUND(有形固定資産【円単位】!J26:K26/1000,0)</f>
        <v>80534791</v>
      </c>
      <c r="K26" s="63"/>
      <c r="L26" s="62">
        <f>ROUND(有形固定資産【円単位】!L26:M26/1000,0)</f>
        <v>46667254</v>
      </c>
      <c r="M26" s="63"/>
      <c r="N26" s="62">
        <f>ROUND(有形固定資産【円単位】!N26:O26/1000,0)</f>
        <v>1763569</v>
      </c>
      <c r="O26" s="63"/>
      <c r="P26" s="62">
        <f>ROUND(有形固定資産【円単位】!P26:Q26/1000,0)</f>
        <v>33867537</v>
      </c>
      <c r="Q26" s="63"/>
      <c r="R26" s="12"/>
      <c r="S26" s="2"/>
    </row>
    <row r="27" spans="1:19" ht="20.100000000000001" customHeight="1" x14ac:dyDescent="0.15">
      <c r="A27" s="2"/>
      <c r="B27" s="8"/>
      <c r="C27" s="9"/>
      <c r="D27" s="13"/>
      <c r="E27" s="13"/>
      <c r="F27" s="13"/>
      <c r="G27" s="13"/>
      <c r="H27" s="13"/>
      <c r="I27" s="13"/>
      <c r="J27" s="13"/>
      <c r="K27" s="13"/>
      <c r="L27" s="14"/>
      <c r="M27" s="14"/>
      <c r="N27" s="14"/>
      <c r="O27" s="14"/>
      <c r="P27" s="15"/>
      <c r="Q27" s="15"/>
      <c r="R27" s="15"/>
      <c r="S27" s="2"/>
    </row>
  </sheetData>
  <mergeCells count="158"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</mergeCells>
  <phoneticPr fontId="7"/>
  <printOptions horizontalCentered="1"/>
  <pageMargins left="0.39370078740157483" right="0.39370078740157483" top="0.98425196850393704" bottom="0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7"/>
  <sheetViews>
    <sheetView tabSelected="1" view="pageBreakPreview" topLeftCell="A4" zoomScaleNormal="100" zoomScaleSheetLayoutView="100" workbookViewId="0">
      <selection activeCell="J18" sqref="J18:K18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 x14ac:dyDescent="0.15">
      <c r="A1" s="52" t="s">
        <v>1</v>
      </c>
      <c r="B1" s="53"/>
      <c r="C1" s="53"/>
      <c r="D1" s="53"/>
      <c r="E1" s="53"/>
    </row>
    <row r="2" spans="1:19" ht="24.75" customHeight="1" x14ac:dyDescent="0.15">
      <c r="A2" s="54" t="s">
        <v>43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19.5" customHeight="1" x14ac:dyDescent="0.15">
      <c r="A3" s="52" t="s">
        <v>87</v>
      </c>
      <c r="B3" s="53"/>
      <c r="C3" s="53"/>
      <c r="D3" s="53"/>
      <c r="E3" s="53"/>
      <c r="F3" s="53"/>
      <c r="G3" s="53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7.25" customHeight="1" x14ac:dyDescent="0.15">
      <c r="A4" s="55" t="s">
        <v>29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9" ht="16.5" customHeight="1" x14ac:dyDescent="0.15">
      <c r="A5" s="52" t="s">
        <v>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9" ht="1.5" customHeight="1" x14ac:dyDescent="0.15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9" ht="20.25" customHeight="1" x14ac:dyDescent="0.15">
      <c r="A7" s="2"/>
      <c r="B7" s="3" t="s">
        <v>5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 t="s">
        <v>85</v>
      </c>
      <c r="R7" s="5"/>
      <c r="S7" s="2"/>
    </row>
    <row r="8" spans="1:19" ht="37.5" customHeight="1" x14ac:dyDescent="0.15">
      <c r="A8" s="2"/>
      <c r="B8" s="58" t="s">
        <v>6</v>
      </c>
      <c r="C8" s="58"/>
      <c r="D8" s="64" t="s">
        <v>7</v>
      </c>
      <c r="E8" s="57"/>
      <c r="F8" s="64" t="s">
        <v>8</v>
      </c>
      <c r="G8" s="57"/>
      <c r="H8" s="64" t="s">
        <v>9</v>
      </c>
      <c r="I8" s="57"/>
      <c r="J8" s="64" t="s">
        <v>10</v>
      </c>
      <c r="K8" s="57"/>
      <c r="L8" s="64" t="s">
        <v>11</v>
      </c>
      <c r="M8" s="57"/>
      <c r="N8" s="57" t="s">
        <v>12</v>
      </c>
      <c r="O8" s="58"/>
      <c r="P8" s="59" t="s">
        <v>13</v>
      </c>
      <c r="Q8" s="60"/>
      <c r="R8" s="7"/>
      <c r="S8" s="2"/>
    </row>
    <row r="9" spans="1:19" ht="14.1" customHeight="1" x14ac:dyDescent="0.15">
      <c r="A9" s="2"/>
      <c r="B9" s="61" t="s">
        <v>14</v>
      </c>
      <c r="C9" s="61"/>
      <c r="D9" s="62">
        <f>SUM(D10:E18)</f>
        <v>18924321383</v>
      </c>
      <c r="E9" s="63"/>
      <c r="F9" s="62">
        <f>SUM(F10:G18)</f>
        <v>923658477</v>
      </c>
      <c r="G9" s="63"/>
      <c r="H9" s="62">
        <f>SUM(H10:I18)</f>
        <v>49526577</v>
      </c>
      <c r="I9" s="63"/>
      <c r="J9" s="62">
        <f>SUM(J10:K18)</f>
        <v>19798453283</v>
      </c>
      <c r="K9" s="63"/>
      <c r="L9" s="62">
        <f>SUM(L10:M18)</f>
        <v>10518338365</v>
      </c>
      <c r="M9" s="63"/>
      <c r="N9" s="63">
        <f>SUM(N10:O18)</f>
        <v>425077102</v>
      </c>
      <c r="O9" s="73"/>
      <c r="P9" s="74">
        <f>SUM(P10:Q18)</f>
        <v>9280114918</v>
      </c>
      <c r="Q9" s="74"/>
      <c r="R9" s="12"/>
      <c r="S9" s="2"/>
    </row>
    <row r="10" spans="1:19" ht="14.1" customHeight="1" x14ac:dyDescent="0.15">
      <c r="A10" s="2"/>
      <c r="B10" s="61" t="s">
        <v>15</v>
      </c>
      <c r="C10" s="61"/>
      <c r="D10" s="75">
        <f>集計用!AB12+全体会計の値を張り付け!D10</f>
        <v>1986156115</v>
      </c>
      <c r="E10" s="76"/>
      <c r="F10" s="62">
        <f>集計用!AB34+全体会計の値を張り付け!F10</f>
        <v>13798063</v>
      </c>
      <c r="G10" s="63"/>
      <c r="H10" s="62">
        <f>集計用!AB56+全体会計の値を張り付け!H10</f>
        <v>1285464</v>
      </c>
      <c r="I10" s="63"/>
      <c r="J10" s="62">
        <f>D10+F10-H10</f>
        <v>1998668714</v>
      </c>
      <c r="K10" s="63"/>
      <c r="L10" s="62">
        <f>集計用!AB100+全体会計の値を張り付け!L10</f>
        <v>0</v>
      </c>
      <c r="M10" s="63"/>
      <c r="N10" s="62">
        <f>集計用!AB122+全体会計の値を張り付け!N10</f>
        <v>0</v>
      </c>
      <c r="O10" s="63"/>
      <c r="P10" s="74">
        <f>J10-L10</f>
        <v>1998668714</v>
      </c>
      <c r="Q10" s="74"/>
      <c r="R10" s="12"/>
      <c r="S10" s="2"/>
    </row>
    <row r="11" spans="1:19" ht="14.1" customHeight="1" x14ac:dyDescent="0.15">
      <c r="A11" s="2"/>
      <c r="B11" s="65" t="s">
        <v>16</v>
      </c>
      <c r="C11" s="65"/>
      <c r="D11" s="75">
        <f>集計用!AB13+全体会計の値を張り付け!D11</f>
        <v>795629200</v>
      </c>
      <c r="E11" s="76"/>
      <c r="F11" s="62">
        <f>集計用!AB35+全体会計の値を張り付け!F11</f>
        <v>0</v>
      </c>
      <c r="G11" s="63"/>
      <c r="H11" s="62">
        <f>集計用!AB57+全体会計の値を張り付け!H11</f>
        <v>0</v>
      </c>
      <c r="I11" s="63"/>
      <c r="J11" s="77">
        <f>D11+F11-H11</f>
        <v>795629200</v>
      </c>
      <c r="K11" s="78"/>
      <c r="L11" s="62">
        <f>集計用!AB101+全体会計の値を張り付け!L11</f>
        <v>0</v>
      </c>
      <c r="M11" s="63"/>
      <c r="N11" s="62">
        <f>集計用!AB123+全体会計の値を張り付け!N11</f>
        <v>0</v>
      </c>
      <c r="O11" s="63"/>
      <c r="P11" s="74">
        <f t="shared" ref="P11:P25" si="0">J11-L11</f>
        <v>795629200</v>
      </c>
      <c r="Q11" s="74"/>
      <c r="R11" s="12"/>
      <c r="S11" s="2"/>
    </row>
    <row r="12" spans="1:19" ht="14.1" customHeight="1" x14ac:dyDescent="0.15">
      <c r="A12" s="2"/>
      <c r="B12" s="65" t="s">
        <v>17</v>
      </c>
      <c r="C12" s="65"/>
      <c r="D12" s="75">
        <f>集計用!AB14+全体会計の値を張り付け!D12-1693888</f>
        <v>15091890158</v>
      </c>
      <c r="E12" s="76"/>
      <c r="F12" s="75">
        <f>集計用!AB36+全体会計の値を張り付け!F12+1693888</f>
        <v>346263453</v>
      </c>
      <c r="G12" s="76"/>
      <c r="H12" s="62">
        <f>集計用!AB58+全体会計の値を張り付け!H12</f>
        <v>31758602</v>
      </c>
      <c r="I12" s="63"/>
      <c r="J12" s="77">
        <f>D12+F12-H12</f>
        <v>15406395009</v>
      </c>
      <c r="K12" s="78"/>
      <c r="L12" s="62">
        <f>集計用!AB102+全体会計の値を張り付け!L12</f>
        <v>10274887700</v>
      </c>
      <c r="M12" s="63"/>
      <c r="N12" s="62">
        <f>集計用!AB124+全体会計の値を張り付け!N12</f>
        <v>359798537</v>
      </c>
      <c r="O12" s="63"/>
      <c r="P12" s="74">
        <f t="shared" si="0"/>
        <v>5131507309</v>
      </c>
      <c r="Q12" s="74"/>
      <c r="R12" s="12"/>
      <c r="S12" s="2"/>
    </row>
    <row r="13" spans="1:19" ht="14.1" customHeight="1" x14ac:dyDescent="0.15">
      <c r="A13" s="2"/>
      <c r="B13" s="61" t="s">
        <v>18</v>
      </c>
      <c r="C13" s="61"/>
      <c r="D13" s="75">
        <f>集計用!AB15+全体会計の値を張り付け!D13</f>
        <v>1003016531</v>
      </c>
      <c r="E13" s="76"/>
      <c r="F13" s="62">
        <f>集計用!AB37+全体会計の値を張り付け!F13</f>
        <v>62579512</v>
      </c>
      <c r="G13" s="63"/>
      <c r="H13" s="62">
        <f>集計用!AB59+全体会計の値を張り付け!H13</f>
        <v>0</v>
      </c>
      <c r="I13" s="63"/>
      <c r="J13" s="62">
        <f>D13+F13-H13</f>
        <v>1065596043</v>
      </c>
      <c r="K13" s="63"/>
      <c r="L13" s="62">
        <f>集計用!AB103+全体会計の値を張り付け!L13</f>
        <v>236248963</v>
      </c>
      <c r="M13" s="63"/>
      <c r="N13" s="63">
        <f>集計用!AB125+全体会計の値を張り付け!N13</f>
        <v>65278565</v>
      </c>
      <c r="O13" s="73"/>
      <c r="P13" s="74">
        <f t="shared" si="0"/>
        <v>829347080</v>
      </c>
      <c r="Q13" s="74"/>
      <c r="R13" s="12"/>
      <c r="S13" s="2"/>
    </row>
    <row r="14" spans="1:19" ht="14.1" customHeight="1" x14ac:dyDescent="0.15">
      <c r="A14" s="2"/>
      <c r="B14" s="67" t="s">
        <v>19</v>
      </c>
      <c r="C14" s="67"/>
      <c r="D14" s="75">
        <f>集計用!AB16+全体会計の値を張り付け!D14</f>
        <v>256039</v>
      </c>
      <c r="E14" s="76"/>
      <c r="F14" s="62">
        <f>集計用!AB38+全体会計の値を張り付け!F14</f>
        <v>0</v>
      </c>
      <c r="G14" s="63"/>
      <c r="H14" s="62">
        <f>集計用!AB60+全体会計の値を張り付け!H14</f>
        <v>0</v>
      </c>
      <c r="I14" s="63"/>
      <c r="J14" s="77">
        <f>D14+F14-H14</f>
        <v>256039</v>
      </c>
      <c r="K14" s="78"/>
      <c r="L14" s="62">
        <f>集計用!AB104+全体会計の値を張り付け!L14</f>
        <v>256039</v>
      </c>
      <c r="M14" s="63"/>
      <c r="N14" s="63">
        <f>集計用!AB126+全体会計の値を張り付け!N14</f>
        <v>0</v>
      </c>
      <c r="O14" s="73"/>
      <c r="P14" s="74">
        <f t="shared" si="0"/>
        <v>0</v>
      </c>
      <c r="Q14" s="74"/>
      <c r="R14" s="12"/>
      <c r="S14" s="2"/>
    </row>
    <row r="15" spans="1:19" ht="14.1" customHeight="1" x14ac:dyDescent="0.15">
      <c r="A15" s="2"/>
      <c r="B15" s="66" t="s">
        <v>20</v>
      </c>
      <c r="C15" s="66"/>
      <c r="D15" s="62">
        <f>集計用!AB17+全体会計の値を張り付け!D15</f>
        <v>0</v>
      </c>
      <c r="E15" s="63"/>
      <c r="F15" s="62">
        <f>集計用!AB39+全体会計の値を張り付け!F15</f>
        <v>0</v>
      </c>
      <c r="G15" s="63"/>
      <c r="H15" s="62">
        <f>集計用!AB61+全体会計の値を張り付け!H15</f>
        <v>0</v>
      </c>
      <c r="I15" s="63"/>
      <c r="J15" s="62">
        <f t="shared" ref="J15:J25" si="1">D15+F15-H15</f>
        <v>0</v>
      </c>
      <c r="K15" s="63"/>
      <c r="L15" s="62">
        <f>集計用!AB105+全体会計の値を張り付け!L15</f>
        <v>0</v>
      </c>
      <c r="M15" s="63"/>
      <c r="N15" s="63">
        <f>集計用!AB127+全体会計の値を張り付け!N15</f>
        <v>0</v>
      </c>
      <c r="O15" s="73"/>
      <c r="P15" s="74">
        <f t="shared" si="0"/>
        <v>0</v>
      </c>
      <c r="Q15" s="74"/>
      <c r="R15" s="12"/>
      <c r="S15" s="2"/>
    </row>
    <row r="16" spans="1:19" ht="14.1" customHeight="1" x14ac:dyDescent="0.15">
      <c r="A16" s="2"/>
      <c r="B16" s="67" t="s">
        <v>21</v>
      </c>
      <c r="C16" s="67"/>
      <c r="D16" s="62">
        <f>集計用!AB18+全体会計の値を張り付け!D16</f>
        <v>0</v>
      </c>
      <c r="E16" s="63"/>
      <c r="F16" s="62">
        <f>集計用!AB40+全体会計の値を張り付け!F16</f>
        <v>0</v>
      </c>
      <c r="G16" s="63"/>
      <c r="H16" s="62">
        <f>集計用!AB62+全体会計の値を張り付け!H16</f>
        <v>0</v>
      </c>
      <c r="I16" s="63"/>
      <c r="J16" s="77">
        <f t="shared" si="1"/>
        <v>0</v>
      </c>
      <c r="K16" s="78"/>
      <c r="L16" s="62">
        <f>集計用!AB106+全体会計の値を張り付け!L16</f>
        <v>0</v>
      </c>
      <c r="M16" s="63"/>
      <c r="N16" s="63">
        <f>集計用!AB128+全体会計の値を張り付け!N16</f>
        <v>0</v>
      </c>
      <c r="O16" s="73"/>
      <c r="P16" s="74">
        <f t="shared" si="0"/>
        <v>0</v>
      </c>
      <c r="Q16" s="74"/>
      <c r="R16" s="12"/>
      <c r="S16" s="2"/>
    </row>
    <row r="17" spans="1:19" ht="14.1" customHeight="1" x14ac:dyDescent="0.15">
      <c r="A17" s="2"/>
      <c r="B17" s="65" t="s">
        <v>22</v>
      </c>
      <c r="C17" s="65"/>
      <c r="D17" s="62">
        <f>集計用!AB19+全体会計の値を張り付け!D17</f>
        <v>4226709</v>
      </c>
      <c r="E17" s="63"/>
      <c r="F17" s="62">
        <f>集計用!AB41+全体会計の値を張り付け!F17</f>
        <v>4320731</v>
      </c>
      <c r="G17" s="63"/>
      <c r="H17" s="62">
        <f>集計用!AB63+全体会計の値を張り付け!H17</f>
        <v>0</v>
      </c>
      <c r="I17" s="63"/>
      <c r="J17" s="77">
        <f t="shared" si="1"/>
        <v>8547440</v>
      </c>
      <c r="K17" s="78"/>
      <c r="L17" s="62">
        <f>集計用!AB107+全体会計の値を張り付け!L17</f>
        <v>6945663</v>
      </c>
      <c r="M17" s="63"/>
      <c r="N17" s="63">
        <f>集計用!AB129+全体会計の値を張り付け!N17</f>
        <v>0</v>
      </c>
      <c r="O17" s="73"/>
      <c r="P17" s="74">
        <f t="shared" si="0"/>
        <v>1601777</v>
      </c>
      <c r="Q17" s="74"/>
      <c r="R17" s="12"/>
      <c r="S17" s="2"/>
    </row>
    <row r="18" spans="1:19" ht="14.1" customHeight="1" x14ac:dyDescent="0.15">
      <c r="A18" s="2"/>
      <c r="B18" s="65" t="s">
        <v>23</v>
      </c>
      <c r="C18" s="65"/>
      <c r="D18" s="75">
        <f>集計用!AB20+全体会計の値を張り付け!D18</f>
        <v>43146631</v>
      </c>
      <c r="E18" s="76"/>
      <c r="F18" s="62">
        <f>集計用!AB42+全体会計の値を張り付け!F18</f>
        <v>496696718</v>
      </c>
      <c r="G18" s="63"/>
      <c r="H18" s="62">
        <f>集計用!AB64+全体会計の値を張り付け!H18</f>
        <v>16482511</v>
      </c>
      <c r="I18" s="63"/>
      <c r="J18" s="77">
        <f t="shared" si="1"/>
        <v>523360838</v>
      </c>
      <c r="K18" s="78"/>
      <c r="L18" s="62">
        <f>集計用!AB108+全体会計の値を張り付け!L18</f>
        <v>0</v>
      </c>
      <c r="M18" s="63"/>
      <c r="N18" s="63">
        <f>集計用!AB130+全体会計の値を張り付け!N18</f>
        <v>0</v>
      </c>
      <c r="O18" s="73"/>
      <c r="P18" s="74">
        <f t="shared" si="0"/>
        <v>523360838</v>
      </c>
      <c r="Q18" s="74"/>
      <c r="R18" s="12"/>
      <c r="S18" s="2"/>
    </row>
    <row r="19" spans="1:19" ht="14.1" customHeight="1" x14ac:dyDescent="0.15">
      <c r="A19" s="2"/>
      <c r="B19" s="68" t="s">
        <v>24</v>
      </c>
      <c r="C19" s="68"/>
      <c r="D19" s="79">
        <f>SUM(D20:E24)</f>
        <v>58813494693</v>
      </c>
      <c r="E19" s="80"/>
      <c r="F19" s="77">
        <f>SUM(F20:G24)</f>
        <v>320509807</v>
      </c>
      <c r="G19" s="78"/>
      <c r="H19" s="77">
        <f>SUM(H20:I24)</f>
        <v>5400000</v>
      </c>
      <c r="I19" s="78"/>
      <c r="J19" s="77">
        <f>SUM(J20:K24)</f>
        <v>59128604500</v>
      </c>
      <c r="K19" s="78"/>
      <c r="L19" s="62">
        <f>集計用!AB109+全体会計の値を張り付け!L19</f>
        <v>34931037268</v>
      </c>
      <c r="M19" s="63"/>
      <c r="N19" s="63">
        <f>集計用!AB131+全体会計の値を張り付け!N19</f>
        <v>1217294043</v>
      </c>
      <c r="O19" s="73"/>
      <c r="P19" s="74">
        <f>SUM(P20:Q24)</f>
        <v>24197567232</v>
      </c>
      <c r="Q19" s="74"/>
      <c r="R19" s="12"/>
      <c r="S19" s="2"/>
    </row>
    <row r="20" spans="1:19" ht="14.1" customHeight="1" x14ac:dyDescent="0.15">
      <c r="A20" s="2"/>
      <c r="B20" s="61" t="s">
        <v>25</v>
      </c>
      <c r="C20" s="61"/>
      <c r="D20" s="75">
        <f>集計用!AB22+全体会計の値を張り付け!D20</f>
        <v>182680846</v>
      </c>
      <c r="E20" s="76"/>
      <c r="F20" s="62">
        <f>集計用!AB44+全体会計の値を張り付け!F20</f>
        <v>312517207</v>
      </c>
      <c r="G20" s="63"/>
      <c r="H20" s="62">
        <f>集計用!AB66+全体会計の値を張り付け!H20</f>
        <v>0</v>
      </c>
      <c r="I20" s="63"/>
      <c r="J20" s="62">
        <f t="shared" si="1"/>
        <v>495198053</v>
      </c>
      <c r="K20" s="63"/>
      <c r="L20" s="62">
        <f>集計用!AB110+全体会計の値を張り付け!L20</f>
        <v>0</v>
      </c>
      <c r="M20" s="63"/>
      <c r="N20" s="63">
        <f>集計用!AB132+全体会計の値を張り付け!N20</f>
        <v>0</v>
      </c>
      <c r="O20" s="73"/>
      <c r="P20" s="74">
        <f t="shared" si="0"/>
        <v>495198053</v>
      </c>
      <c r="Q20" s="74"/>
      <c r="R20" s="12"/>
      <c r="S20" s="2"/>
    </row>
    <row r="21" spans="1:19" ht="14.1" customHeight="1" x14ac:dyDescent="0.15">
      <c r="A21" s="2"/>
      <c r="B21" s="69" t="s">
        <v>26</v>
      </c>
      <c r="C21" s="69"/>
      <c r="D21" s="75">
        <f>集計用!AB23+全体会計の値を張り付け!D21</f>
        <v>1927290860</v>
      </c>
      <c r="E21" s="76"/>
      <c r="F21" s="62">
        <f>集計用!AB45+全体会計の値を張り付け!F21</f>
        <v>0</v>
      </c>
      <c r="G21" s="63"/>
      <c r="H21" s="62">
        <f>集計用!AB67+全体会計の値を張り付け!H21</f>
        <v>0</v>
      </c>
      <c r="I21" s="63"/>
      <c r="J21" s="75">
        <f t="shared" si="1"/>
        <v>1927290860</v>
      </c>
      <c r="K21" s="76"/>
      <c r="L21" s="62">
        <f>集計用!AB111+全体会計の値を張り付け!L21</f>
        <v>1139080046</v>
      </c>
      <c r="M21" s="63"/>
      <c r="N21" s="63">
        <f>集計用!AB133+全体会計の値を張り付け!N21</f>
        <v>47720073</v>
      </c>
      <c r="O21" s="73"/>
      <c r="P21" s="74">
        <f t="shared" si="0"/>
        <v>788210814</v>
      </c>
      <c r="Q21" s="74"/>
      <c r="R21" s="12"/>
      <c r="S21" s="2"/>
    </row>
    <row r="22" spans="1:19" ht="14.1" customHeight="1" x14ac:dyDescent="0.15">
      <c r="A22" s="2"/>
      <c r="B22" s="70" t="s">
        <v>18</v>
      </c>
      <c r="C22" s="70"/>
      <c r="D22" s="75">
        <f>集計用!AB24+全体会計の値を張り付け!D22</f>
        <v>56577747890</v>
      </c>
      <c r="E22" s="76"/>
      <c r="F22" s="62">
        <f>集計用!AB46+全体会計の値を張り付け!F22</f>
        <v>7992600</v>
      </c>
      <c r="G22" s="63"/>
      <c r="H22" s="62">
        <f>集計用!AB68+全体会計の値を張り付け!H22</f>
        <v>0</v>
      </c>
      <c r="I22" s="63"/>
      <c r="J22" s="75">
        <f t="shared" si="1"/>
        <v>56585740490</v>
      </c>
      <c r="K22" s="76"/>
      <c r="L22" s="62">
        <f>集計用!AB112+全体会計の値を張り付け!L22</f>
        <v>33791957222</v>
      </c>
      <c r="M22" s="63"/>
      <c r="N22" s="63">
        <f>集計用!AB134+全体会計の値を張り付け!N22</f>
        <v>1169573970</v>
      </c>
      <c r="O22" s="73"/>
      <c r="P22" s="74">
        <f t="shared" si="0"/>
        <v>22793783268</v>
      </c>
      <c r="Q22" s="74"/>
      <c r="R22" s="12"/>
      <c r="S22" s="2"/>
    </row>
    <row r="23" spans="1:19" ht="14.1" customHeight="1" x14ac:dyDescent="0.15">
      <c r="A23" s="2"/>
      <c r="B23" s="70" t="s">
        <v>22</v>
      </c>
      <c r="C23" s="70"/>
      <c r="D23" s="75">
        <f>集計用!AB25+全体会計の値を張り付け!D23</f>
        <v>0</v>
      </c>
      <c r="E23" s="76"/>
      <c r="F23" s="62">
        <f>集計用!AB47+全体会計の値を張り付け!F23</f>
        <v>0</v>
      </c>
      <c r="G23" s="63"/>
      <c r="H23" s="62">
        <f>集計用!AB69+全体会計の値を張り付け!H23</f>
        <v>0</v>
      </c>
      <c r="I23" s="63"/>
      <c r="J23" s="75">
        <f t="shared" si="1"/>
        <v>0</v>
      </c>
      <c r="K23" s="76"/>
      <c r="L23" s="62">
        <f>集計用!AB113+全体会計の値を張り付け!L23</f>
        <v>0</v>
      </c>
      <c r="M23" s="63"/>
      <c r="N23" s="63">
        <f>集計用!AB135+全体会計の値を張り付け!N23</f>
        <v>0</v>
      </c>
      <c r="O23" s="73"/>
      <c r="P23" s="74">
        <f t="shared" si="0"/>
        <v>0</v>
      </c>
      <c r="Q23" s="74"/>
      <c r="R23" s="12"/>
      <c r="S23" s="2"/>
    </row>
    <row r="24" spans="1:19" ht="14.1" customHeight="1" x14ac:dyDescent="0.15">
      <c r="A24" s="2"/>
      <c r="B24" s="69" t="s">
        <v>23</v>
      </c>
      <c r="C24" s="69"/>
      <c r="D24" s="75">
        <f>集計用!AB26+全体会計の値を張り付け!D24</f>
        <v>125775097</v>
      </c>
      <c r="E24" s="76"/>
      <c r="F24" s="62">
        <f>集計用!AB48+全体会計の値を張り付け!F24</f>
        <v>0</v>
      </c>
      <c r="G24" s="63"/>
      <c r="H24" s="62">
        <f>集計用!AB70+全体会計の値を張り付け!H24</f>
        <v>5400000</v>
      </c>
      <c r="I24" s="63"/>
      <c r="J24" s="75">
        <f t="shared" si="1"/>
        <v>120375097</v>
      </c>
      <c r="K24" s="76"/>
      <c r="L24" s="62">
        <f>集計用!AB114+全体会計の値を張り付け!L24</f>
        <v>0</v>
      </c>
      <c r="M24" s="63"/>
      <c r="N24" s="63">
        <f>集計用!AB136+全体会計の値を張り付け!N24</f>
        <v>0</v>
      </c>
      <c r="O24" s="73"/>
      <c r="P24" s="74">
        <f t="shared" si="0"/>
        <v>120375097</v>
      </c>
      <c r="Q24" s="74"/>
      <c r="R24" s="12"/>
      <c r="S24" s="2"/>
    </row>
    <row r="25" spans="1:19" ht="14.1" customHeight="1" x14ac:dyDescent="0.15">
      <c r="A25" s="2"/>
      <c r="B25" s="70" t="s">
        <v>27</v>
      </c>
      <c r="C25" s="70"/>
      <c r="D25" s="75">
        <f>集計用!AB27+全体会計の値を張り付け!D25-7502978+236000</f>
        <v>1485904225</v>
      </c>
      <c r="E25" s="76"/>
      <c r="F25" s="75">
        <f>集計用!AB49+全体会計の値を張り付け!F25-(-7502978+236000)</f>
        <v>122228693</v>
      </c>
      <c r="G25" s="76"/>
      <c r="H25" s="62">
        <f>集計用!AB71+全体会計の値を張り付け!H25</f>
        <v>399602</v>
      </c>
      <c r="I25" s="63"/>
      <c r="J25" s="75">
        <f t="shared" si="1"/>
        <v>1607733316</v>
      </c>
      <c r="K25" s="76"/>
      <c r="L25" s="62">
        <f>集計用!AB115+全体会計の値を張り付け!L25</f>
        <v>1217878249</v>
      </c>
      <c r="M25" s="63"/>
      <c r="N25" s="63">
        <f>集計用!AB137+全体会計の値を張り付け!N25</f>
        <v>121197799</v>
      </c>
      <c r="O25" s="73"/>
      <c r="P25" s="74">
        <f t="shared" si="0"/>
        <v>389855067</v>
      </c>
      <c r="Q25" s="74"/>
      <c r="R25" s="12"/>
      <c r="S25" s="2"/>
    </row>
    <row r="26" spans="1:19" ht="14.1" customHeight="1" x14ac:dyDescent="0.15">
      <c r="A26" s="2"/>
      <c r="B26" s="71" t="s">
        <v>0</v>
      </c>
      <c r="C26" s="72"/>
      <c r="D26" s="77">
        <f>D9+D19+D25</f>
        <v>79223720301</v>
      </c>
      <c r="E26" s="78"/>
      <c r="F26" s="77">
        <f>F9+F19+F25</f>
        <v>1366396977</v>
      </c>
      <c r="G26" s="78"/>
      <c r="H26" s="77">
        <f>H9+H19+H25</f>
        <v>55326179</v>
      </c>
      <c r="I26" s="78"/>
      <c r="J26" s="77">
        <f>J9+J19+J25</f>
        <v>80534791099</v>
      </c>
      <c r="K26" s="78"/>
      <c r="L26" s="62">
        <f>L9+L19+L25</f>
        <v>46667253882</v>
      </c>
      <c r="M26" s="63"/>
      <c r="N26" s="63">
        <f>N9+N19+N25</f>
        <v>1763568944</v>
      </c>
      <c r="O26" s="73"/>
      <c r="P26" s="74">
        <f>P9+P19+P25</f>
        <v>33867537217</v>
      </c>
      <c r="Q26" s="74"/>
      <c r="R26" s="12"/>
      <c r="S26" s="2"/>
    </row>
    <row r="27" spans="1:19" ht="20.100000000000001" customHeight="1" x14ac:dyDescent="0.15">
      <c r="A27" s="2"/>
      <c r="B27" s="8"/>
      <c r="C27" s="9"/>
      <c r="D27" s="13"/>
      <c r="E27" s="13"/>
      <c r="F27" s="13"/>
      <c r="G27" s="13"/>
      <c r="H27" s="13"/>
      <c r="I27" s="13"/>
      <c r="J27" s="13"/>
      <c r="K27" s="13"/>
      <c r="L27" s="14"/>
      <c r="M27" s="14"/>
      <c r="N27" s="14"/>
      <c r="O27" s="14"/>
      <c r="P27" s="15"/>
      <c r="Q27" s="15"/>
      <c r="R27" s="15"/>
      <c r="S27" s="2"/>
    </row>
  </sheetData>
  <mergeCells count="158"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</mergeCells>
  <phoneticPr fontId="7"/>
  <printOptions horizontalCentered="1"/>
  <pageMargins left="0.39370078740157483" right="0.39370078740157483" top="0.98425196850393704" bottom="0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7"/>
  <sheetViews>
    <sheetView view="pageBreakPreview" topLeftCell="A4" zoomScaleNormal="100" zoomScaleSheetLayoutView="100" workbookViewId="0">
      <selection activeCell="D17" sqref="D17:E17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 x14ac:dyDescent="0.15">
      <c r="A1" s="52" t="s">
        <v>1</v>
      </c>
      <c r="B1" s="53"/>
      <c r="C1" s="53"/>
      <c r="D1" s="53"/>
      <c r="E1" s="53"/>
    </row>
    <row r="2" spans="1:19" ht="24.75" customHeight="1" x14ac:dyDescent="0.15">
      <c r="A2" s="54" t="s">
        <v>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19.5" customHeight="1" x14ac:dyDescent="0.15">
      <c r="A3" s="52" t="s">
        <v>3</v>
      </c>
      <c r="B3" s="53"/>
      <c r="C3" s="53"/>
      <c r="D3" s="53"/>
      <c r="E3" s="53"/>
      <c r="F3" s="53"/>
      <c r="G3" s="53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7.25" customHeight="1" x14ac:dyDescent="0.15">
      <c r="A4" s="55" t="s">
        <v>29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9" ht="16.5" customHeight="1" x14ac:dyDescent="0.15">
      <c r="A5" s="52" t="s">
        <v>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9" ht="1.5" customHeight="1" x14ac:dyDescent="0.15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9" ht="20.25" customHeight="1" x14ac:dyDescent="0.15">
      <c r="A7" s="2"/>
      <c r="B7" s="3" t="s">
        <v>5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 t="s">
        <v>38</v>
      </c>
      <c r="R7" s="5"/>
      <c r="S7" s="2"/>
    </row>
    <row r="8" spans="1:19" ht="37.5" customHeight="1" x14ac:dyDescent="0.15">
      <c r="A8" s="2"/>
      <c r="B8" s="58" t="s">
        <v>45</v>
      </c>
      <c r="C8" s="58"/>
      <c r="D8" s="64" t="s">
        <v>46</v>
      </c>
      <c r="E8" s="57"/>
      <c r="F8" s="64" t="s">
        <v>47</v>
      </c>
      <c r="G8" s="57"/>
      <c r="H8" s="64" t="s">
        <v>48</v>
      </c>
      <c r="I8" s="57"/>
      <c r="J8" s="64" t="s">
        <v>49</v>
      </c>
      <c r="K8" s="57"/>
      <c r="L8" s="64" t="s">
        <v>50</v>
      </c>
      <c r="M8" s="57"/>
      <c r="N8" s="57" t="s">
        <v>51</v>
      </c>
      <c r="O8" s="58"/>
      <c r="P8" s="59" t="s">
        <v>52</v>
      </c>
      <c r="Q8" s="60"/>
      <c r="R8" s="7"/>
      <c r="S8" s="2"/>
    </row>
    <row r="9" spans="1:19" ht="14.1" customHeight="1" x14ac:dyDescent="0.15">
      <c r="A9" s="2"/>
      <c r="B9" s="61" t="s">
        <v>53</v>
      </c>
      <c r="C9" s="61"/>
      <c r="D9" s="84">
        <f>SUM(D10:E18)</f>
        <v>17379470291</v>
      </c>
      <c r="E9" s="81"/>
      <c r="F9" s="84">
        <f>SUM(F10:G18)</f>
        <v>719191250</v>
      </c>
      <c r="G9" s="81"/>
      <c r="H9" s="84">
        <f>SUM(H10:I18)</f>
        <v>49526577</v>
      </c>
      <c r="I9" s="81"/>
      <c r="J9" s="84">
        <f>SUM(J10:K18)</f>
        <v>18049134964</v>
      </c>
      <c r="K9" s="81"/>
      <c r="L9" s="84">
        <f>SUM(L10:M18)</f>
        <v>9139147419</v>
      </c>
      <c r="M9" s="81"/>
      <c r="N9" s="81">
        <f>SUM(N10:O18)</f>
        <v>383186485</v>
      </c>
      <c r="O9" s="82"/>
      <c r="P9" s="83">
        <f>SUM(P10:Q18)</f>
        <v>8909987545</v>
      </c>
      <c r="Q9" s="83"/>
      <c r="R9" s="12"/>
      <c r="S9" s="2"/>
    </row>
    <row r="10" spans="1:19" ht="14.1" customHeight="1" x14ac:dyDescent="0.15">
      <c r="A10" s="2"/>
      <c r="B10" s="61" t="s">
        <v>54</v>
      </c>
      <c r="C10" s="61"/>
      <c r="D10" s="84">
        <v>1959981595</v>
      </c>
      <c r="E10" s="81"/>
      <c r="F10" s="84">
        <v>13193359</v>
      </c>
      <c r="G10" s="81"/>
      <c r="H10" s="84">
        <v>1285464</v>
      </c>
      <c r="I10" s="81"/>
      <c r="J10" s="84">
        <f>D10+F10-H10</f>
        <v>1971889490</v>
      </c>
      <c r="K10" s="81"/>
      <c r="L10" s="84">
        <v>0</v>
      </c>
      <c r="M10" s="81"/>
      <c r="N10" s="84">
        <v>0</v>
      </c>
      <c r="O10" s="81"/>
      <c r="P10" s="83">
        <f>J10-L10</f>
        <v>1971889490</v>
      </c>
      <c r="Q10" s="83"/>
      <c r="R10" s="12"/>
      <c r="S10" s="2"/>
    </row>
    <row r="11" spans="1:19" ht="14.1" customHeight="1" x14ac:dyDescent="0.15">
      <c r="A11" s="2"/>
      <c r="B11" s="65" t="s">
        <v>55</v>
      </c>
      <c r="C11" s="65"/>
      <c r="D11" s="84">
        <v>795629200</v>
      </c>
      <c r="E11" s="81"/>
      <c r="F11" s="84">
        <v>0</v>
      </c>
      <c r="G11" s="81"/>
      <c r="H11" s="84">
        <v>0</v>
      </c>
      <c r="I11" s="81"/>
      <c r="J11" s="84">
        <f>D11+F11-H11</f>
        <v>795629200</v>
      </c>
      <c r="K11" s="81"/>
      <c r="L11" s="84">
        <v>0</v>
      </c>
      <c r="M11" s="81"/>
      <c r="N11" s="84">
        <v>0</v>
      </c>
      <c r="O11" s="81"/>
      <c r="P11" s="83">
        <f t="shared" ref="P11:P25" si="0">J11-L11</f>
        <v>795629200</v>
      </c>
      <c r="Q11" s="83"/>
      <c r="R11" s="12"/>
      <c r="S11" s="2"/>
    </row>
    <row r="12" spans="1:19" ht="14.1" customHeight="1" x14ac:dyDescent="0.15">
      <c r="A12" s="2"/>
      <c r="B12" s="65" t="s">
        <v>56</v>
      </c>
      <c r="C12" s="65"/>
      <c r="D12" s="84">
        <v>13671436167</v>
      </c>
      <c r="E12" s="81"/>
      <c r="F12" s="84">
        <v>159263631</v>
      </c>
      <c r="G12" s="81"/>
      <c r="H12" s="84">
        <v>31758602</v>
      </c>
      <c r="I12" s="81"/>
      <c r="J12" s="84">
        <f>D12+F12-H12</f>
        <v>13798941196</v>
      </c>
      <c r="K12" s="81"/>
      <c r="L12" s="84">
        <v>8978168739</v>
      </c>
      <c r="M12" s="81"/>
      <c r="N12" s="84">
        <v>318836347</v>
      </c>
      <c r="O12" s="81"/>
      <c r="P12" s="83">
        <f t="shared" si="0"/>
        <v>4820772457</v>
      </c>
      <c r="Q12" s="83"/>
      <c r="R12" s="12"/>
      <c r="S12" s="2"/>
    </row>
    <row r="13" spans="1:19" ht="14.1" customHeight="1" x14ac:dyDescent="0.15">
      <c r="A13" s="2"/>
      <c r="B13" s="61" t="s">
        <v>57</v>
      </c>
      <c r="C13" s="61"/>
      <c r="D13" s="84">
        <v>909276698</v>
      </c>
      <c r="E13" s="81"/>
      <c r="F13" s="84">
        <v>58234560</v>
      </c>
      <c r="G13" s="81"/>
      <c r="H13" s="84">
        <v>0</v>
      </c>
      <c r="I13" s="81"/>
      <c r="J13" s="84">
        <f>D13+F13-H13</f>
        <v>967511258</v>
      </c>
      <c r="K13" s="81"/>
      <c r="L13" s="84">
        <v>160978680</v>
      </c>
      <c r="M13" s="81"/>
      <c r="N13" s="84">
        <v>64350138</v>
      </c>
      <c r="O13" s="81"/>
      <c r="P13" s="83">
        <f t="shared" si="0"/>
        <v>806532578</v>
      </c>
      <c r="Q13" s="83"/>
      <c r="R13" s="12"/>
      <c r="S13" s="2"/>
    </row>
    <row r="14" spans="1:19" ht="14.1" customHeight="1" x14ac:dyDescent="0.15">
      <c r="A14" s="2"/>
      <c r="B14" s="67" t="s">
        <v>58</v>
      </c>
      <c r="C14" s="67"/>
      <c r="D14" s="84">
        <v>0</v>
      </c>
      <c r="E14" s="81"/>
      <c r="F14" s="84">
        <v>0</v>
      </c>
      <c r="G14" s="81"/>
      <c r="H14" s="84">
        <v>0</v>
      </c>
      <c r="I14" s="81"/>
      <c r="J14" s="84">
        <f>D14+F14-H14</f>
        <v>0</v>
      </c>
      <c r="K14" s="81"/>
      <c r="L14" s="84">
        <v>0</v>
      </c>
      <c r="M14" s="81"/>
      <c r="N14" s="84">
        <v>0</v>
      </c>
      <c r="O14" s="81"/>
      <c r="P14" s="83">
        <f t="shared" si="0"/>
        <v>0</v>
      </c>
      <c r="Q14" s="83"/>
      <c r="R14" s="12"/>
      <c r="S14" s="2"/>
    </row>
    <row r="15" spans="1:19" ht="14.1" customHeight="1" x14ac:dyDescent="0.15">
      <c r="A15" s="2"/>
      <c r="B15" s="66" t="s">
        <v>59</v>
      </c>
      <c r="C15" s="66"/>
      <c r="D15" s="84">
        <v>0</v>
      </c>
      <c r="E15" s="81"/>
      <c r="F15" s="84">
        <v>0</v>
      </c>
      <c r="G15" s="81"/>
      <c r="H15" s="84">
        <v>0</v>
      </c>
      <c r="I15" s="81"/>
      <c r="J15" s="84">
        <f t="shared" ref="J15:J25" si="1">D15+F15-H15</f>
        <v>0</v>
      </c>
      <c r="K15" s="81"/>
      <c r="L15" s="84">
        <v>0</v>
      </c>
      <c r="M15" s="81"/>
      <c r="N15" s="84">
        <v>0</v>
      </c>
      <c r="O15" s="81"/>
      <c r="P15" s="83">
        <f t="shared" si="0"/>
        <v>0</v>
      </c>
      <c r="Q15" s="83"/>
      <c r="R15" s="12"/>
      <c r="S15" s="2"/>
    </row>
    <row r="16" spans="1:19" ht="14.1" customHeight="1" x14ac:dyDescent="0.15">
      <c r="A16" s="2"/>
      <c r="B16" s="67" t="s">
        <v>60</v>
      </c>
      <c r="C16" s="67"/>
      <c r="D16" s="84">
        <v>0</v>
      </c>
      <c r="E16" s="81"/>
      <c r="F16" s="84">
        <v>0</v>
      </c>
      <c r="G16" s="81"/>
      <c r="H16" s="84">
        <v>0</v>
      </c>
      <c r="I16" s="81"/>
      <c r="J16" s="84">
        <f t="shared" si="1"/>
        <v>0</v>
      </c>
      <c r="K16" s="81"/>
      <c r="L16" s="84">
        <v>0</v>
      </c>
      <c r="M16" s="81"/>
      <c r="N16" s="84">
        <v>0</v>
      </c>
      <c r="O16" s="81"/>
      <c r="P16" s="83">
        <f t="shared" si="0"/>
        <v>0</v>
      </c>
      <c r="Q16" s="83"/>
      <c r="R16" s="12"/>
      <c r="S16" s="2"/>
    </row>
    <row r="17" spans="1:19" ht="14.1" customHeight="1" x14ac:dyDescent="0.15">
      <c r="A17" s="2"/>
      <c r="B17" s="65" t="s">
        <v>61</v>
      </c>
      <c r="C17" s="65"/>
      <c r="D17" s="84">
        <v>0</v>
      </c>
      <c r="E17" s="81"/>
      <c r="F17" s="84">
        <v>0</v>
      </c>
      <c r="G17" s="81"/>
      <c r="H17" s="84">
        <v>0</v>
      </c>
      <c r="I17" s="81"/>
      <c r="J17" s="84">
        <f t="shared" si="1"/>
        <v>0</v>
      </c>
      <c r="K17" s="81"/>
      <c r="L17" s="84">
        <v>0</v>
      </c>
      <c r="M17" s="81"/>
      <c r="N17" s="84">
        <v>0</v>
      </c>
      <c r="O17" s="81"/>
      <c r="P17" s="83">
        <f t="shared" si="0"/>
        <v>0</v>
      </c>
      <c r="Q17" s="83"/>
      <c r="R17" s="12"/>
      <c r="S17" s="2"/>
    </row>
    <row r="18" spans="1:19" ht="14.1" customHeight="1" x14ac:dyDescent="0.15">
      <c r="A18" s="2"/>
      <c r="B18" s="65" t="s">
        <v>62</v>
      </c>
      <c r="C18" s="65"/>
      <c r="D18" s="84">
        <v>43146631</v>
      </c>
      <c r="E18" s="81"/>
      <c r="F18" s="84">
        <v>488499700</v>
      </c>
      <c r="G18" s="81"/>
      <c r="H18" s="84">
        <v>16482511</v>
      </c>
      <c r="I18" s="81"/>
      <c r="J18" s="84">
        <f t="shared" si="1"/>
        <v>515163820</v>
      </c>
      <c r="K18" s="81"/>
      <c r="L18" s="84">
        <v>0</v>
      </c>
      <c r="M18" s="81"/>
      <c r="N18" s="84">
        <v>0</v>
      </c>
      <c r="O18" s="81"/>
      <c r="P18" s="83">
        <f t="shared" si="0"/>
        <v>515163820</v>
      </c>
      <c r="Q18" s="83"/>
      <c r="R18" s="12"/>
      <c r="S18" s="2"/>
    </row>
    <row r="19" spans="1:19" ht="14.1" customHeight="1" x14ac:dyDescent="0.15">
      <c r="A19" s="2"/>
      <c r="B19" s="68" t="s">
        <v>63</v>
      </c>
      <c r="C19" s="68"/>
      <c r="D19" s="84">
        <f>SUM(D20:E24)</f>
        <v>58813494693</v>
      </c>
      <c r="E19" s="81"/>
      <c r="F19" s="84">
        <f>SUM(F20:G24)</f>
        <v>320509807</v>
      </c>
      <c r="G19" s="81"/>
      <c r="H19" s="84">
        <f>SUM(H20:I24)</f>
        <v>5400000</v>
      </c>
      <c r="I19" s="81"/>
      <c r="J19" s="84">
        <f>SUM(J20:K24)</f>
        <v>59128604500</v>
      </c>
      <c r="K19" s="81"/>
      <c r="L19" s="84">
        <f>SUM(L20:M24)</f>
        <v>34931037268</v>
      </c>
      <c r="M19" s="81"/>
      <c r="N19" s="84">
        <f>SUM(N20:O24)</f>
        <v>1217294043</v>
      </c>
      <c r="O19" s="81"/>
      <c r="P19" s="84">
        <f>SUM(P20:Q24)</f>
        <v>24197567232</v>
      </c>
      <c r="Q19" s="81"/>
      <c r="R19" s="12"/>
      <c r="S19" s="2"/>
    </row>
    <row r="20" spans="1:19" ht="14.1" customHeight="1" x14ac:dyDescent="0.15">
      <c r="A20" s="2"/>
      <c r="B20" s="61" t="s">
        <v>64</v>
      </c>
      <c r="C20" s="61"/>
      <c r="D20" s="84">
        <v>182680846</v>
      </c>
      <c r="E20" s="81"/>
      <c r="F20" s="84">
        <v>312517207</v>
      </c>
      <c r="G20" s="81"/>
      <c r="H20" s="84">
        <v>0</v>
      </c>
      <c r="I20" s="81"/>
      <c r="J20" s="84">
        <f t="shared" si="1"/>
        <v>495198053</v>
      </c>
      <c r="K20" s="81"/>
      <c r="L20" s="84">
        <v>0</v>
      </c>
      <c r="M20" s="81"/>
      <c r="N20" s="84">
        <v>0</v>
      </c>
      <c r="O20" s="81"/>
      <c r="P20" s="83">
        <f t="shared" si="0"/>
        <v>495198053</v>
      </c>
      <c r="Q20" s="83"/>
      <c r="R20" s="12"/>
      <c r="S20" s="2"/>
    </row>
    <row r="21" spans="1:19" ht="14.1" customHeight="1" x14ac:dyDescent="0.15">
      <c r="A21" s="2"/>
      <c r="B21" s="69" t="s">
        <v>65</v>
      </c>
      <c r="C21" s="69"/>
      <c r="D21" s="84">
        <v>1927290860</v>
      </c>
      <c r="E21" s="81"/>
      <c r="F21" s="84">
        <v>0</v>
      </c>
      <c r="G21" s="81"/>
      <c r="H21" s="84">
        <v>0</v>
      </c>
      <c r="I21" s="81"/>
      <c r="J21" s="84">
        <f t="shared" si="1"/>
        <v>1927290860</v>
      </c>
      <c r="K21" s="81"/>
      <c r="L21" s="84">
        <v>1139080046</v>
      </c>
      <c r="M21" s="81"/>
      <c r="N21" s="84">
        <v>47720073</v>
      </c>
      <c r="O21" s="81"/>
      <c r="P21" s="83">
        <f t="shared" si="0"/>
        <v>788210814</v>
      </c>
      <c r="Q21" s="83"/>
      <c r="R21" s="12"/>
      <c r="S21" s="2"/>
    </row>
    <row r="22" spans="1:19" ht="14.1" customHeight="1" x14ac:dyDescent="0.15">
      <c r="A22" s="2"/>
      <c r="B22" s="70" t="s">
        <v>57</v>
      </c>
      <c r="C22" s="70"/>
      <c r="D22" s="84">
        <v>56577747890</v>
      </c>
      <c r="E22" s="81"/>
      <c r="F22" s="84">
        <v>7992600</v>
      </c>
      <c r="G22" s="81"/>
      <c r="H22" s="84">
        <v>0</v>
      </c>
      <c r="I22" s="81"/>
      <c r="J22" s="84">
        <f t="shared" si="1"/>
        <v>56585740490</v>
      </c>
      <c r="K22" s="81"/>
      <c r="L22" s="84">
        <v>33791957222</v>
      </c>
      <c r="M22" s="81"/>
      <c r="N22" s="84">
        <v>1169573970</v>
      </c>
      <c r="O22" s="81"/>
      <c r="P22" s="83">
        <f t="shared" si="0"/>
        <v>22793783268</v>
      </c>
      <c r="Q22" s="83"/>
      <c r="R22" s="12"/>
      <c r="S22" s="2"/>
    </row>
    <row r="23" spans="1:19" ht="14.1" customHeight="1" x14ac:dyDescent="0.15">
      <c r="A23" s="2"/>
      <c r="B23" s="70" t="s">
        <v>61</v>
      </c>
      <c r="C23" s="70"/>
      <c r="D23" s="84">
        <v>0</v>
      </c>
      <c r="E23" s="81"/>
      <c r="F23" s="84">
        <v>0</v>
      </c>
      <c r="G23" s="81"/>
      <c r="H23" s="84">
        <v>0</v>
      </c>
      <c r="I23" s="81"/>
      <c r="J23" s="84">
        <f t="shared" si="1"/>
        <v>0</v>
      </c>
      <c r="K23" s="81"/>
      <c r="L23" s="84">
        <v>0</v>
      </c>
      <c r="M23" s="81"/>
      <c r="N23" s="84">
        <v>0</v>
      </c>
      <c r="O23" s="81"/>
      <c r="P23" s="83">
        <f t="shared" si="0"/>
        <v>0</v>
      </c>
      <c r="Q23" s="83"/>
      <c r="R23" s="12"/>
      <c r="S23" s="2"/>
    </row>
    <row r="24" spans="1:19" ht="14.1" customHeight="1" x14ac:dyDescent="0.15">
      <c r="A24" s="2"/>
      <c r="B24" s="69" t="s">
        <v>62</v>
      </c>
      <c r="C24" s="69"/>
      <c r="D24" s="84">
        <v>125775097</v>
      </c>
      <c r="E24" s="81"/>
      <c r="F24" s="84">
        <v>0</v>
      </c>
      <c r="G24" s="81"/>
      <c r="H24" s="84">
        <v>5400000</v>
      </c>
      <c r="I24" s="81"/>
      <c r="J24" s="84">
        <f t="shared" si="1"/>
        <v>120375097</v>
      </c>
      <c r="K24" s="81"/>
      <c r="L24" s="84">
        <v>0</v>
      </c>
      <c r="M24" s="81"/>
      <c r="N24" s="84">
        <v>0</v>
      </c>
      <c r="O24" s="81"/>
      <c r="P24" s="83">
        <f t="shared" si="0"/>
        <v>120375097</v>
      </c>
      <c r="Q24" s="83"/>
      <c r="R24" s="12"/>
      <c r="S24" s="2"/>
    </row>
    <row r="25" spans="1:19" ht="14.1" customHeight="1" x14ac:dyDescent="0.15">
      <c r="A25" s="2"/>
      <c r="B25" s="70" t="s">
        <v>66</v>
      </c>
      <c r="C25" s="70"/>
      <c r="D25" s="84">
        <v>1245835548</v>
      </c>
      <c r="E25" s="81"/>
      <c r="F25" s="84">
        <v>57780164</v>
      </c>
      <c r="G25" s="81"/>
      <c r="H25" s="84">
        <v>399602</v>
      </c>
      <c r="I25" s="81"/>
      <c r="J25" s="84">
        <f t="shared" si="1"/>
        <v>1303216110</v>
      </c>
      <c r="K25" s="81"/>
      <c r="L25" s="84">
        <v>980778453</v>
      </c>
      <c r="M25" s="81"/>
      <c r="N25" s="84">
        <v>100218920</v>
      </c>
      <c r="O25" s="81"/>
      <c r="P25" s="83">
        <f t="shared" si="0"/>
        <v>322437657</v>
      </c>
      <c r="Q25" s="83"/>
      <c r="R25" s="12"/>
      <c r="S25" s="2"/>
    </row>
    <row r="26" spans="1:19" ht="14.1" customHeight="1" x14ac:dyDescent="0.15">
      <c r="A26" s="2"/>
      <c r="B26" s="71" t="s">
        <v>67</v>
      </c>
      <c r="C26" s="72"/>
      <c r="D26" s="84">
        <f>D9+D19+D25</f>
        <v>77438800532</v>
      </c>
      <c r="E26" s="81"/>
      <c r="F26" s="84">
        <f>F9+F19+F25</f>
        <v>1097481221</v>
      </c>
      <c r="G26" s="81"/>
      <c r="H26" s="84">
        <f>H9+H19+H25</f>
        <v>55326179</v>
      </c>
      <c r="I26" s="81"/>
      <c r="J26" s="84">
        <f>J9+J19+J25</f>
        <v>78480955574</v>
      </c>
      <c r="K26" s="81"/>
      <c r="L26" s="84">
        <f>L9+L19+L25</f>
        <v>45050963140</v>
      </c>
      <c r="M26" s="81"/>
      <c r="N26" s="81">
        <f>N9+N19+N25</f>
        <v>1700699448</v>
      </c>
      <c r="O26" s="82"/>
      <c r="P26" s="83">
        <f>P9+P19+P25</f>
        <v>33429992434</v>
      </c>
      <c r="Q26" s="83"/>
      <c r="R26" s="12"/>
      <c r="S26" s="2"/>
    </row>
    <row r="27" spans="1:19" ht="20.100000000000001" customHeight="1" x14ac:dyDescent="0.15">
      <c r="A27" s="2"/>
      <c r="B27" s="8"/>
      <c r="C27" s="9"/>
      <c r="D27" s="13"/>
      <c r="E27" s="13"/>
      <c r="F27" s="13"/>
      <c r="G27" s="13"/>
      <c r="H27" s="13"/>
      <c r="I27" s="13"/>
      <c r="J27" s="13"/>
      <c r="K27" s="13"/>
      <c r="L27" s="14"/>
      <c r="M27" s="14"/>
      <c r="N27" s="14"/>
      <c r="O27" s="14"/>
      <c r="P27" s="15"/>
      <c r="Q27" s="15"/>
      <c r="R27" s="15"/>
      <c r="S27" s="2"/>
    </row>
  </sheetData>
  <mergeCells count="158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</mergeCells>
  <phoneticPr fontId="7"/>
  <printOptions horizontalCentered="1"/>
  <pageMargins left="0.39370078740157483" right="0.39370078740157483" top="0.98425196850393704" bottom="0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61"/>
  <sheetViews>
    <sheetView view="pageBreakPreview" topLeftCell="J1" zoomScale="80" zoomScaleNormal="100" zoomScaleSheetLayoutView="80" workbookViewId="0">
      <pane ySplit="7" topLeftCell="A26" activePane="bottomLeft" state="frozen"/>
      <selection pane="bottomLeft" activeCell="R42" sqref="R42"/>
    </sheetView>
  </sheetViews>
  <sheetFormatPr defaultRowHeight="13.5" x14ac:dyDescent="0.15"/>
  <cols>
    <col min="1" max="1" width="0.875" customWidth="1"/>
    <col min="2" max="2" width="3.75" customWidth="1"/>
    <col min="3" max="3" width="20.625" customWidth="1"/>
    <col min="4" max="6" width="15.625" style="11" customWidth="1"/>
    <col min="7" max="9" width="14.375" style="11" customWidth="1"/>
    <col min="10" max="10" width="15.625" style="11" customWidth="1"/>
    <col min="11" max="13" width="14.375" style="11" customWidth="1"/>
    <col min="14" max="14" width="15.625" style="11" customWidth="1"/>
    <col min="15" max="21" width="14.375" style="11" customWidth="1"/>
    <col min="22" max="22" width="15.625" style="11" customWidth="1"/>
    <col min="23" max="28" width="14.375" style="11" customWidth="1"/>
    <col min="30" max="30" width="11.375" bestFit="1" customWidth="1"/>
    <col min="31" max="31" width="12.25" bestFit="1" customWidth="1"/>
  </cols>
  <sheetData>
    <row r="1" spans="1:28" ht="18.75" customHeight="1" x14ac:dyDescent="0.15">
      <c r="A1" s="18" t="s">
        <v>1</v>
      </c>
      <c r="B1" s="19"/>
      <c r="C1" s="19"/>
    </row>
    <row r="2" spans="1:28" ht="24.75" customHeight="1" x14ac:dyDescent="0.15">
      <c r="A2" s="20" t="s">
        <v>2</v>
      </c>
      <c r="B2" s="20"/>
      <c r="C2" s="20"/>
      <c r="P2" s="44" t="s">
        <v>78</v>
      </c>
      <c r="T2" s="44" t="s">
        <v>78</v>
      </c>
      <c r="V2" s="44" t="s">
        <v>83</v>
      </c>
      <c r="X2" s="44" t="s">
        <v>83</v>
      </c>
      <c r="AB2" s="87" t="s">
        <v>42</v>
      </c>
    </row>
    <row r="3" spans="1:28" ht="19.5" customHeight="1" x14ac:dyDescent="0.15">
      <c r="A3" s="18" t="s">
        <v>3</v>
      </c>
      <c r="B3" s="19"/>
      <c r="C3" s="19"/>
      <c r="E3" s="44" t="s">
        <v>44</v>
      </c>
      <c r="P3" s="11" t="s">
        <v>77</v>
      </c>
      <c r="Q3" s="44"/>
      <c r="T3" s="11" t="s">
        <v>77</v>
      </c>
      <c r="X3" s="11" t="s">
        <v>86</v>
      </c>
      <c r="AB3" s="87"/>
    </row>
    <row r="4" spans="1:28" ht="16.5" customHeight="1" x14ac:dyDescent="0.15">
      <c r="A4" s="18" t="s">
        <v>4</v>
      </c>
      <c r="B4" s="19"/>
      <c r="C4" s="19"/>
      <c r="X4" s="11" t="s">
        <v>82</v>
      </c>
      <c r="AB4" s="87"/>
    </row>
    <row r="5" spans="1:28" ht="1.5" customHeight="1" x14ac:dyDescent="0.15">
      <c r="B5" s="21"/>
      <c r="C5" s="21"/>
    </row>
    <row r="6" spans="1:28" ht="20.25" customHeight="1" thickBot="1" x14ac:dyDescent="0.2">
      <c r="A6" s="2"/>
      <c r="B6" s="16" t="s">
        <v>5</v>
      </c>
      <c r="C6" s="10"/>
      <c r="D6" s="11" t="s">
        <v>41</v>
      </c>
      <c r="F6" s="11" t="s">
        <v>41</v>
      </c>
      <c r="H6" s="11" t="s">
        <v>41</v>
      </c>
      <c r="J6" s="11" t="s">
        <v>41</v>
      </c>
      <c r="L6" s="11" t="s">
        <v>41</v>
      </c>
      <c r="N6" s="11" t="s">
        <v>41</v>
      </c>
      <c r="P6" s="11" t="s">
        <v>41</v>
      </c>
      <c r="R6" s="11" t="s">
        <v>41</v>
      </c>
      <c r="T6" s="11" t="s">
        <v>41</v>
      </c>
      <c r="V6" s="11" t="s">
        <v>41</v>
      </c>
      <c r="X6" s="11" t="s">
        <v>41</v>
      </c>
      <c r="Z6" s="11" t="s">
        <v>41</v>
      </c>
    </row>
    <row r="7" spans="1:28" ht="18" thickBot="1" x14ac:dyDescent="0.2">
      <c r="A7" s="2"/>
      <c r="B7" s="17"/>
      <c r="C7" s="4"/>
      <c r="D7" s="32">
        <v>1</v>
      </c>
      <c r="E7" s="31"/>
      <c r="F7" s="32">
        <v>1</v>
      </c>
      <c r="G7" s="31"/>
      <c r="H7" s="32">
        <v>1</v>
      </c>
      <c r="I7" s="31"/>
      <c r="J7" s="32">
        <v>1.16144E-2</v>
      </c>
      <c r="K7" s="31" t="s">
        <v>76</v>
      </c>
      <c r="L7" s="45">
        <v>1.2999999999999999E-2</v>
      </c>
      <c r="M7" s="31" t="s">
        <v>76</v>
      </c>
      <c r="N7" s="45">
        <v>0.01</v>
      </c>
      <c r="O7" s="31" t="s">
        <v>76</v>
      </c>
      <c r="P7" s="32">
        <v>1</v>
      </c>
      <c r="Q7" s="31"/>
      <c r="R7" s="45">
        <v>0.14360000000000001</v>
      </c>
      <c r="S7" s="31"/>
      <c r="T7" s="32">
        <v>1</v>
      </c>
      <c r="U7" s="31"/>
      <c r="V7" s="45">
        <v>0.114</v>
      </c>
      <c r="W7" s="31"/>
      <c r="X7" s="32">
        <v>1</v>
      </c>
      <c r="Y7" s="31" t="s">
        <v>76</v>
      </c>
      <c r="Z7" s="32">
        <v>1</v>
      </c>
      <c r="AA7" s="31"/>
    </row>
    <row r="8" spans="1:28" ht="18" thickBot="1" x14ac:dyDescent="0.2">
      <c r="A8" s="2"/>
      <c r="B8" s="17" t="s">
        <v>37</v>
      </c>
      <c r="C8" s="4"/>
      <c r="D8" s="43"/>
      <c r="E8" s="31"/>
      <c r="F8" s="43"/>
      <c r="G8" s="31"/>
      <c r="H8" s="43"/>
      <c r="I8" s="31"/>
      <c r="J8" s="43"/>
      <c r="K8" s="31"/>
      <c r="L8" s="43"/>
      <c r="M8" s="31"/>
      <c r="N8" s="43"/>
      <c r="O8" s="31"/>
      <c r="P8" s="43"/>
      <c r="Q8" s="31"/>
      <c r="R8" s="43"/>
      <c r="S8" s="31"/>
      <c r="T8" s="43"/>
      <c r="U8" s="31"/>
      <c r="V8" s="43"/>
      <c r="W8" s="31"/>
      <c r="X8" s="43"/>
      <c r="Y8" s="31"/>
      <c r="Z8" s="43"/>
      <c r="AA8" s="31"/>
    </row>
    <row r="9" spans="1:28" ht="27" x14ac:dyDescent="0.15">
      <c r="A9" s="2"/>
      <c r="B9" s="58" t="s">
        <v>6</v>
      </c>
      <c r="C9" s="58"/>
      <c r="D9" s="22" t="s">
        <v>39</v>
      </c>
      <c r="E9" s="22" t="s">
        <v>40</v>
      </c>
      <c r="F9" s="22" t="s">
        <v>39</v>
      </c>
      <c r="G9" s="22" t="s">
        <v>40</v>
      </c>
      <c r="H9" s="22" t="s">
        <v>39</v>
      </c>
      <c r="I9" s="22" t="s">
        <v>40</v>
      </c>
      <c r="J9" s="22" t="s">
        <v>39</v>
      </c>
      <c r="K9" s="22" t="s">
        <v>40</v>
      </c>
      <c r="L9" s="48" t="s">
        <v>39</v>
      </c>
      <c r="M9" s="48" t="s">
        <v>40</v>
      </c>
      <c r="N9" s="48" t="s">
        <v>39</v>
      </c>
      <c r="O9" s="48" t="s">
        <v>40</v>
      </c>
      <c r="P9" s="49" t="s">
        <v>39</v>
      </c>
      <c r="Q9" s="49" t="s">
        <v>40</v>
      </c>
      <c r="R9" s="49" t="s">
        <v>39</v>
      </c>
      <c r="S9" s="49" t="s">
        <v>40</v>
      </c>
      <c r="T9" s="51" t="s">
        <v>39</v>
      </c>
      <c r="U9" s="51" t="s">
        <v>40</v>
      </c>
      <c r="V9" s="51" t="s">
        <v>39</v>
      </c>
      <c r="W9" s="51" t="s">
        <v>40</v>
      </c>
      <c r="X9" s="50" t="s">
        <v>39</v>
      </c>
      <c r="Y9" s="50" t="s">
        <v>40</v>
      </c>
      <c r="Z9" s="22" t="s">
        <v>39</v>
      </c>
      <c r="AA9" s="22" t="s">
        <v>40</v>
      </c>
      <c r="AB9" s="23" t="s">
        <v>30</v>
      </c>
    </row>
    <row r="10" spans="1:28" ht="34.9" customHeight="1" x14ac:dyDescent="0.15">
      <c r="A10" s="2"/>
      <c r="B10" s="58" t="s">
        <v>28</v>
      </c>
      <c r="C10" s="58"/>
      <c r="D10" s="90" t="s">
        <v>68</v>
      </c>
      <c r="E10" s="89"/>
      <c r="F10" s="90" t="s">
        <v>69</v>
      </c>
      <c r="G10" s="89"/>
      <c r="H10" s="90" t="s">
        <v>70</v>
      </c>
      <c r="I10" s="89"/>
      <c r="J10" s="90" t="s">
        <v>71</v>
      </c>
      <c r="K10" s="89"/>
      <c r="L10" s="91" t="s">
        <v>72</v>
      </c>
      <c r="M10" s="92"/>
      <c r="N10" s="91" t="s">
        <v>73</v>
      </c>
      <c r="O10" s="92"/>
      <c r="P10" s="99" t="s">
        <v>80</v>
      </c>
      <c r="Q10" s="100"/>
      <c r="R10" s="97" t="s">
        <v>74</v>
      </c>
      <c r="S10" s="98"/>
      <c r="T10" s="101" t="s">
        <v>79</v>
      </c>
      <c r="U10" s="102"/>
      <c r="V10" s="95" t="s">
        <v>75</v>
      </c>
      <c r="W10" s="96"/>
      <c r="X10" s="93" t="s">
        <v>81</v>
      </c>
      <c r="Y10" s="94"/>
      <c r="Z10" s="88"/>
      <c r="AA10" s="89"/>
      <c r="AB10" s="24"/>
    </row>
    <row r="11" spans="1:28" ht="14.1" customHeight="1" x14ac:dyDescent="0.15">
      <c r="A11" s="2"/>
      <c r="B11" s="85" t="s">
        <v>14</v>
      </c>
      <c r="C11" s="8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6"/>
    </row>
    <row r="12" spans="1:28" ht="14.1" customHeight="1" x14ac:dyDescent="0.15">
      <c r="A12" s="2"/>
      <c r="B12" s="61" t="s">
        <v>15</v>
      </c>
      <c r="C12" s="61"/>
      <c r="D12" s="30">
        <f>ROUND(D7*E12,0)</f>
        <v>0</v>
      </c>
      <c r="E12" s="27"/>
      <c r="F12" s="30">
        <f>ROUND(F7*G12,0)</f>
        <v>0</v>
      </c>
      <c r="G12" s="27"/>
      <c r="H12" s="30">
        <f>ROUND(H7*I12,0)</f>
        <v>0</v>
      </c>
      <c r="I12" s="27"/>
      <c r="J12" s="30">
        <f>ROUND(J7*K12,0)</f>
        <v>6993389</v>
      </c>
      <c r="K12" s="27">
        <v>602130850</v>
      </c>
      <c r="L12" s="30">
        <f>ROUND(L7*M12,0)</f>
        <v>0</v>
      </c>
      <c r="M12" s="38"/>
      <c r="N12" s="30">
        <f>ROUND(N7*O12,0)</f>
        <v>0</v>
      </c>
      <c r="O12" s="38"/>
      <c r="P12" s="30">
        <f>ROUND(P7*Q12,0)</f>
        <v>11389736</v>
      </c>
      <c r="Q12" s="47">
        <v>11389736</v>
      </c>
      <c r="R12" s="30">
        <f>ROUND(R7*S12,0)</f>
        <v>0</v>
      </c>
      <c r="S12" s="46">
        <v>0</v>
      </c>
      <c r="T12" s="30">
        <f>ROUND(T7*U12,0)</f>
        <v>544233</v>
      </c>
      <c r="U12" s="27">
        <v>544233</v>
      </c>
      <c r="V12" s="30">
        <f>ROUND(V7*W12,0)</f>
        <v>0</v>
      </c>
      <c r="W12" s="41">
        <v>0</v>
      </c>
      <c r="X12" s="30">
        <f>ROUND(X7*Y12,0)</f>
        <v>7247162</v>
      </c>
      <c r="Y12" s="42">
        <v>7247162</v>
      </c>
      <c r="Z12" s="30">
        <f>ROUND(Z7*AA12,0)</f>
        <v>0</v>
      </c>
      <c r="AA12" s="27"/>
      <c r="AB12" s="29">
        <f>D12+F12+H12+J12+L12+N12+P12+R12+T12+V12+X12+Z12</f>
        <v>26174520</v>
      </c>
    </row>
    <row r="13" spans="1:28" ht="14.1" customHeight="1" x14ac:dyDescent="0.15">
      <c r="A13" s="2"/>
      <c r="B13" s="65" t="s">
        <v>16</v>
      </c>
      <c r="C13" s="65"/>
      <c r="D13" s="30">
        <f>ROUND(D7*E13,0)</f>
        <v>0</v>
      </c>
      <c r="E13" s="27"/>
      <c r="F13" s="30">
        <f>ROUND(F7*G13,0)</f>
        <v>0</v>
      </c>
      <c r="G13" s="27"/>
      <c r="H13" s="30">
        <f>ROUND(H7*I13,0)</f>
        <v>0</v>
      </c>
      <c r="I13" s="27"/>
      <c r="J13" s="30">
        <f>ROUND(J7*K13,0)</f>
        <v>0</v>
      </c>
      <c r="K13" s="27"/>
      <c r="L13" s="30">
        <f>ROUND(L7*M13,0)</f>
        <v>0</v>
      </c>
      <c r="M13" s="39"/>
      <c r="N13" s="30">
        <f>ROUND(N7*O13,0)</f>
        <v>0</v>
      </c>
      <c r="O13" s="39"/>
      <c r="P13" s="30">
        <f>ROUND(P7*Q13,0)</f>
        <v>0</v>
      </c>
      <c r="Q13" s="47"/>
      <c r="R13" s="30">
        <f>ROUND(R7*S13,0)</f>
        <v>0</v>
      </c>
      <c r="S13" s="33"/>
      <c r="T13" s="30">
        <f>ROUND(T7*U13,0)</f>
        <v>0</v>
      </c>
      <c r="U13" s="27"/>
      <c r="V13" s="30">
        <f>ROUND(V7*W13,0)</f>
        <v>0</v>
      </c>
      <c r="W13" s="41"/>
      <c r="X13" s="30">
        <f>ROUND(X7*Y13,0)</f>
        <v>0</v>
      </c>
      <c r="Y13" s="42"/>
      <c r="Z13" s="30">
        <f>ROUND(Z7*AA13,0)</f>
        <v>0</v>
      </c>
      <c r="AA13" s="27"/>
      <c r="AB13" s="29">
        <f t="shared" ref="AB13:AB20" si="0">D13+F13+H13+J13+L13+N13+P13+R13+T13+V13+X13+Z13</f>
        <v>0</v>
      </c>
    </row>
    <row r="14" spans="1:28" ht="14.1" customHeight="1" x14ac:dyDescent="0.15">
      <c r="A14" s="2"/>
      <c r="B14" s="65" t="s">
        <v>17</v>
      </c>
      <c r="C14" s="65"/>
      <c r="D14" s="30">
        <f>ROUND(D7*E14,0)</f>
        <v>4800000</v>
      </c>
      <c r="E14" s="27">
        <v>4800000</v>
      </c>
      <c r="F14" s="30">
        <f>ROUND(F7*G14,0)</f>
        <v>1539992</v>
      </c>
      <c r="G14" s="27">
        <v>1539992</v>
      </c>
      <c r="H14" s="30">
        <f>ROUND(H7*I14,0)</f>
        <v>8176537</v>
      </c>
      <c r="I14" s="27">
        <v>8176537</v>
      </c>
      <c r="J14" s="30">
        <f>ROUND(J7*K14,0)</f>
        <v>41102560</v>
      </c>
      <c r="K14" s="27">
        <v>3538931000</v>
      </c>
      <c r="L14" s="30">
        <f>ROUND(L7*M14,0)</f>
        <v>0</v>
      </c>
      <c r="M14" s="40"/>
      <c r="N14" s="30">
        <f>ROUND(N7*O14,0)</f>
        <v>0</v>
      </c>
      <c r="O14" s="40"/>
      <c r="P14" s="30">
        <f>ROUND(P7*Q14,0)</f>
        <v>137086254</v>
      </c>
      <c r="Q14" s="47">
        <v>137086254</v>
      </c>
      <c r="R14" s="30">
        <f>ROUND(R7*S14,0)</f>
        <v>0</v>
      </c>
      <c r="S14" s="46">
        <v>0</v>
      </c>
      <c r="T14" s="30">
        <f>ROUND(T7*U14,0)</f>
        <v>167916325</v>
      </c>
      <c r="U14" s="27">
        <v>167916325</v>
      </c>
      <c r="V14" s="30">
        <f>ROUND(V7*W14,0)</f>
        <v>0</v>
      </c>
      <c r="W14" s="41">
        <v>0</v>
      </c>
      <c r="X14" s="30">
        <f>ROUND(X7*Y14,0)</f>
        <v>1061526211</v>
      </c>
      <c r="Y14" s="42">
        <v>1061526211</v>
      </c>
      <c r="Z14" s="30">
        <f>ROUND(Z7*AA14,0)</f>
        <v>0</v>
      </c>
      <c r="AA14" s="27"/>
      <c r="AB14" s="29">
        <f t="shared" si="0"/>
        <v>1422147879</v>
      </c>
    </row>
    <row r="15" spans="1:28" ht="14.1" customHeight="1" x14ac:dyDescent="0.15">
      <c r="A15" s="2"/>
      <c r="B15" s="61" t="s">
        <v>18</v>
      </c>
      <c r="C15" s="61"/>
      <c r="D15" s="30">
        <f>ROUND(D7*E15,0)</f>
        <v>0</v>
      </c>
      <c r="E15" s="27"/>
      <c r="F15" s="30">
        <f>ROUND(F7*G15,0)</f>
        <v>0</v>
      </c>
      <c r="G15" s="27"/>
      <c r="H15" s="30">
        <f>ROUND(H7*I15,0)</f>
        <v>0</v>
      </c>
      <c r="I15" s="27"/>
      <c r="J15" s="30">
        <f>ROUND(J7*K15,0)</f>
        <v>0</v>
      </c>
      <c r="K15" s="27"/>
      <c r="L15" s="30">
        <f>ROUND(L7*M15,0)</f>
        <v>0</v>
      </c>
      <c r="M15" s="27"/>
      <c r="N15" s="30">
        <f>ROUND(N7*O15,0)</f>
        <v>0</v>
      </c>
      <c r="O15" s="39"/>
      <c r="P15" s="30">
        <f>ROUND(P7*Q15,0)</f>
        <v>22849890</v>
      </c>
      <c r="Q15" s="47">
        <v>22849890</v>
      </c>
      <c r="R15" s="30">
        <f>ROUND(R7*S15,0)</f>
        <v>0</v>
      </c>
      <c r="S15" s="46">
        <v>0</v>
      </c>
      <c r="T15" s="30">
        <f>ROUND(T7*U15,0)</f>
        <v>3867878</v>
      </c>
      <c r="U15" s="27">
        <v>3867878</v>
      </c>
      <c r="V15" s="30">
        <f>ROUND(V7*W15,0)</f>
        <v>0</v>
      </c>
      <c r="W15" s="41">
        <v>0</v>
      </c>
      <c r="X15" s="30">
        <f>ROUND(X7*Y15,0)</f>
        <v>67022065</v>
      </c>
      <c r="Y15" s="27">
        <v>67022065</v>
      </c>
      <c r="Z15" s="30">
        <f>ROUND(Z7*AA15,0)</f>
        <v>0</v>
      </c>
      <c r="AA15" s="27"/>
      <c r="AB15" s="29">
        <f t="shared" si="0"/>
        <v>93739833</v>
      </c>
    </row>
    <row r="16" spans="1:28" ht="14.1" customHeight="1" x14ac:dyDescent="0.15">
      <c r="A16" s="2"/>
      <c r="B16" s="67" t="s">
        <v>19</v>
      </c>
      <c r="C16" s="67"/>
      <c r="D16" s="30">
        <f>ROUND(D7*E16,0)</f>
        <v>0</v>
      </c>
      <c r="E16" s="27"/>
      <c r="F16" s="30">
        <f>ROUND(F7*G16,0)</f>
        <v>0</v>
      </c>
      <c r="G16" s="27"/>
      <c r="H16" s="30">
        <f>ROUND(H7*I16,0)</f>
        <v>0</v>
      </c>
      <c r="I16" s="27"/>
      <c r="J16" s="30">
        <f>ROUND(J7*K16,0)</f>
        <v>0</v>
      </c>
      <c r="K16" s="27"/>
      <c r="L16" s="30">
        <f>ROUND(L7*M16,0)</f>
        <v>0</v>
      </c>
      <c r="M16" s="27"/>
      <c r="N16" s="30">
        <f>ROUND(N7*O16,0)</f>
        <v>0</v>
      </c>
      <c r="O16" s="27"/>
      <c r="P16" s="30">
        <f>ROUND(P7*Q16,0)</f>
        <v>256039</v>
      </c>
      <c r="Q16" s="47">
        <v>256039</v>
      </c>
      <c r="R16" s="30">
        <f>ROUND(R7*S16,0)</f>
        <v>0</v>
      </c>
      <c r="S16" s="46">
        <v>0</v>
      </c>
      <c r="T16" s="30">
        <f>ROUND(T7*U16,0)</f>
        <v>0</v>
      </c>
      <c r="U16" s="27"/>
      <c r="V16" s="30">
        <f>ROUND(V7*W16,0)</f>
        <v>0</v>
      </c>
      <c r="W16" s="27"/>
      <c r="X16" s="30">
        <f>ROUND(X7*Y16,0)</f>
        <v>0</v>
      </c>
      <c r="Y16" s="27"/>
      <c r="Z16" s="30">
        <f>ROUND(Z7*AA16,0)</f>
        <v>0</v>
      </c>
      <c r="AA16" s="27"/>
      <c r="AB16" s="29">
        <f t="shared" si="0"/>
        <v>256039</v>
      </c>
    </row>
    <row r="17" spans="1:28" ht="14.1" customHeight="1" x14ac:dyDescent="0.15">
      <c r="A17" s="2"/>
      <c r="B17" s="66" t="s">
        <v>20</v>
      </c>
      <c r="C17" s="66"/>
      <c r="D17" s="30">
        <f>ROUND(D7*E17,0)</f>
        <v>0</v>
      </c>
      <c r="E17" s="27"/>
      <c r="F17" s="30">
        <f>ROUND(F7*G17,0)</f>
        <v>0</v>
      </c>
      <c r="G17" s="27"/>
      <c r="H17" s="30">
        <f>ROUND(H7*I17,0)</f>
        <v>0</v>
      </c>
      <c r="I17" s="27"/>
      <c r="J17" s="30">
        <f>ROUND(J7*K17,0)</f>
        <v>0</v>
      </c>
      <c r="K17" s="27"/>
      <c r="L17" s="30">
        <f>ROUND(L7*M17,0)</f>
        <v>0</v>
      </c>
      <c r="M17" s="27"/>
      <c r="N17" s="30">
        <f>ROUND(N7*O17,0)</f>
        <v>0</v>
      </c>
      <c r="O17" s="27"/>
      <c r="P17" s="30">
        <f>ROUND(P7*Q17,0)</f>
        <v>0</v>
      </c>
      <c r="Q17" s="27"/>
      <c r="R17" s="30">
        <f>ROUND(R7*S17,0)</f>
        <v>0</v>
      </c>
      <c r="S17" s="27"/>
      <c r="T17" s="30">
        <f>ROUND(T7*U17,0)</f>
        <v>0</v>
      </c>
      <c r="U17" s="27"/>
      <c r="V17" s="30">
        <f>ROUND(V7*W17,0)</f>
        <v>0</v>
      </c>
      <c r="W17" s="27"/>
      <c r="X17" s="30">
        <f>ROUND(X7*Y17,0)</f>
        <v>0</v>
      </c>
      <c r="Y17" s="27"/>
      <c r="Z17" s="30">
        <f>ROUND(Z7*AA17,0)</f>
        <v>0</v>
      </c>
      <c r="AA17" s="27"/>
      <c r="AB17" s="29">
        <f t="shared" si="0"/>
        <v>0</v>
      </c>
    </row>
    <row r="18" spans="1:28" ht="14.1" customHeight="1" x14ac:dyDescent="0.15">
      <c r="A18" s="2"/>
      <c r="B18" s="67" t="s">
        <v>21</v>
      </c>
      <c r="C18" s="67"/>
      <c r="D18" s="30">
        <f>ROUND(D7*E18,0)</f>
        <v>0</v>
      </c>
      <c r="E18" s="27"/>
      <c r="F18" s="30">
        <f>ROUND(F7*G18,0)</f>
        <v>0</v>
      </c>
      <c r="G18" s="27"/>
      <c r="H18" s="30">
        <f>ROUND(H7*I18,0)</f>
        <v>0</v>
      </c>
      <c r="I18" s="27"/>
      <c r="J18" s="30">
        <f>ROUND(J7*K18,0)</f>
        <v>0</v>
      </c>
      <c r="K18" s="27"/>
      <c r="L18" s="30">
        <f>ROUND(L7*M18,0)</f>
        <v>0</v>
      </c>
      <c r="M18" s="27"/>
      <c r="N18" s="30">
        <f>ROUND(N7*O18,0)</f>
        <v>0</v>
      </c>
      <c r="O18" s="27"/>
      <c r="P18" s="30">
        <f>ROUND(P7*Q18,0)</f>
        <v>0</v>
      </c>
      <c r="Q18" s="27"/>
      <c r="R18" s="30">
        <f>ROUND(R7*S18,0)</f>
        <v>0</v>
      </c>
      <c r="S18" s="27"/>
      <c r="T18" s="30">
        <f>ROUND(T7*U18,0)</f>
        <v>0</v>
      </c>
      <c r="U18" s="27"/>
      <c r="V18" s="30">
        <f>ROUND(V7*W18,0)</f>
        <v>0</v>
      </c>
      <c r="W18" s="27"/>
      <c r="X18" s="30">
        <f>ROUND(X7*Y18,0)</f>
        <v>0</v>
      </c>
      <c r="Y18" s="27"/>
      <c r="Z18" s="30">
        <f>ROUND(Z7*AA18,0)</f>
        <v>0</v>
      </c>
      <c r="AA18" s="27"/>
      <c r="AB18" s="29">
        <f t="shared" si="0"/>
        <v>0</v>
      </c>
    </row>
    <row r="19" spans="1:28" ht="14.1" customHeight="1" x14ac:dyDescent="0.15">
      <c r="A19" s="2"/>
      <c r="B19" s="65" t="s">
        <v>22</v>
      </c>
      <c r="C19" s="65"/>
      <c r="D19" s="30">
        <f>ROUND(D7*E19,0)</f>
        <v>0</v>
      </c>
      <c r="E19" s="27"/>
      <c r="F19" s="30">
        <f>ROUND(F7*G19,0)</f>
        <v>0</v>
      </c>
      <c r="G19" s="27"/>
      <c r="H19" s="30">
        <f>ROUND(H7*I19,0)</f>
        <v>0</v>
      </c>
      <c r="I19" s="27"/>
      <c r="J19" s="30">
        <f>ROUND(J7*K19,0)</f>
        <v>0</v>
      </c>
      <c r="K19" s="27"/>
      <c r="L19" s="30">
        <f>ROUND(L7*M19,0)</f>
        <v>0</v>
      </c>
      <c r="M19" s="27"/>
      <c r="N19" s="30">
        <f>ROUND(N7*O19,0)</f>
        <v>0</v>
      </c>
      <c r="O19" s="27"/>
      <c r="P19" s="30">
        <f>ROUND(P7*Q19,0)</f>
        <v>0</v>
      </c>
      <c r="Q19" s="27"/>
      <c r="R19" s="30">
        <f>ROUND(R7*S19,0)</f>
        <v>0</v>
      </c>
      <c r="S19" s="27"/>
      <c r="T19" s="30">
        <f>ROUND(T7*U19,0)</f>
        <v>4226709</v>
      </c>
      <c r="U19" s="27">
        <v>4226709</v>
      </c>
      <c r="V19" s="30">
        <f>ROUND(V7*W19,0)</f>
        <v>0</v>
      </c>
      <c r="W19" s="27">
        <v>0</v>
      </c>
      <c r="X19" s="30">
        <f>ROUND(X7*Y19,0)</f>
        <v>0</v>
      </c>
      <c r="Y19" s="27"/>
      <c r="Z19" s="30">
        <f>ROUND(Z7*AA19,0)</f>
        <v>0</v>
      </c>
      <c r="AA19" s="27"/>
      <c r="AB19" s="29">
        <f t="shared" si="0"/>
        <v>4226709</v>
      </c>
    </row>
    <row r="20" spans="1:28" ht="14.1" customHeight="1" x14ac:dyDescent="0.15">
      <c r="A20" s="2"/>
      <c r="B20" s="65" t="s">
        <v>23</v>
      </c>
      <c r="C20" s="65"/>
      <c r="D20" s="30">
        <f>ROUND(D7*E20,0)</f>
        <v>0</v>
      </c>
      <c r="E20" s="27"/>
      <c r="F20" s="30">
        <f>ROUND(F7*G20,0)</f>
        <v>0</v>
      </c>
      <c r="G20" s="27"/>
      <c r="H20" s="30">
        <f>ROUND(H7*I20,0)</f>
        <v>0</v>
      </c>
      <c r="I20" s="27"/>
      <c r="J20" s="30">
        <f>ROUND(J7*K20,0)</f>
        <v>0</v>
      </c>
      <c r="K20" s="27"/>
      <c r="L20" s="30">
        <f>ROUND(L7*M20,0)</f>
        <v>0</v>
      </c>
      <c r="M20" s="27"/>
      <c r="N20" s="30">
        <f>ROUND(N7*O20,0)</f>
        <v>0</v>
      </c>
      <c r="O20" s="27"/>
      <c r="P20" s="30">
        <f>ROUND(P7*Q20,0)</f>
        <v>0</v>
      </c>
      <c r="Q20" s="27"/>
      <c r="R20" s="30">
        <f>ROUND(R7*S20,0)</f>
        <v>0</v>
      </c>
      <c r="S20" s="27"/>
      <c r="T20" s="30">
        <f>ROUND(T7*U20,0)</f>
        <v>0</v>
      </c>
      <c r="U20" s="27"/>
      <c r="V20" s="30">
        <f>ROUND(V7*W20,0)</f>
        <v>0</v>
      </c>
      <c r="W20" s="27"/>
      <c r="X20" s="30">
        <f>ROUND(X7*Y20,0)</f>
        <v>0</v>
      </c>
      <c r="Y20" s="27"/>
      <c r="Z20" s="30">
        <f>ROUND(Z7*AA20,0)</f>
        <v>0</v>
      </c>
      <c r="AA20" s="27"/>
      <c r="AB20" s="29">
        <f t="shared" si="0"/>
        <v>0</v>
      </c>
    </row>
    <row r="21" spans="1:28" ht="14.1" customHeight="1" x14ac:dyDescent="0.15">
      <c r="A21" s="2"/>
      <c r="B21" s="86" t="s">
        <v>24</v>
      </c>
      <c r="C21" s="86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6"/>
    </row>
    <row r="22" spans="1:28" ht="14.1" customHeight="1" x14ac:dyDescent="0.15">
      <c r="A22" s="2"/>
      <c r="B22" s="61" t="s">
        <v>25</v>
      </c>
      <c r="C22" s="61"/>
      <c r="D22" s="30">
        <f>ROUND(D7*E22,0)</f>
        <v>0</v>
      </c>
      <c r="E22" s="27"/>
      <c r="F22" s="30">
        <f>ROUND(F7*G22,0)</f>
        <v>0</v>
      </c>
      <c r="G22" s="27"/>
      <c r="H22" s="30">
        <f>ROUND(H7*I22,0)</f>
        <v>0</v>
      </c>
      <c r="I22" s="27"/>
      <c r="J22" s="30">
        <f>ROUND(J7*K22,0)</f>
        <v>0</v>
      </c>
      <c r="K22" s="27"/>
      <c r="L22" s="30">
        <f>ROUND(L7*M22,0)</f>
        <v>0</v>
      </c>
      <c r="M22" s="27"/>
      <c r="N22" s="30">
        <f>ROUND(N7*O22,0)</f>
        <v>0</v>
      </c>
      <c r="O22" s="27"/>
      <c r="P22" s="30">
        <f>ROUND(P7*Q22,0)</f>
        <v>0</v>
      </c>
      <c r="Q22" s="27"/>
      <c r="R22" s="30">
        <f>ROUND(R7*S22,0)</f>
        <v>0</v>
      </c>
      <c r="S22" s="27"/>
      <c r="T22" s="30">
        <f>ROUND(T7*U22,0)</f>
        <v>0</v>
      </c>
      <c r="U22" s="27"/>
      <c r="V22" s="30">
        <f>ROUND(V7*W22,0)</f>
        <v>0</v>
      </c>
      <c r="W22" s="27"/>
      <c r="X22" s="30">
        <f>ROUND(X7*Y22,0)</f>
        <v>0</v>
      </c>
      <c r="Y22" s="27"/>
      <c r="Z22" s="30">
        <f>ROUND(Z7*AA22,0)</f>
        <v>0</v>
      </c>
      <c r="AA22" s="27"/>
      <c r="AB22" s="29">
        <f t="shared" ref="AB22:AB28" si="1">D22+F22+H22+J22+L22+N22+P22+R22+T22+V22+X22+Z22</f>
        <v>0</v>
      </c>
    </row>
    <row r="23" spans="1:28" ht="14.1" customHeight="1" x14ac:dyDescent="0.15">
      <c r="A23" s="2"/>
      <c r="B23" s="69" t="s">
        <v>26</v>
      </c>
      <c r="C23" s="69"/>
      <c r="D23" s="30">
        <f>ROUND(D7*E23,0)</f>
        <v>0</v>
      </c>
      <c r="E23" s="27"/>
      <c r="F23" s="30">
        <f>ROUND(F7*G23,0)</f>
        <v>0</v>
      </c>
      <c r="G23" s="27"/>
      <c r="H23" s="30">
        <f>ROUND(H7*I23,0)</f>
        <v>0</v>
      </c>
      <c r="I23" s="27"/>
      <c r="J23" s="30">
        <f>ROUND(J7*K23,0)</f>
        <v>0</v>
      </c>
      <c r="K23" s="27"/>
      <c r="L23" s="30">
        <f>ROUND(L7*M23,0)</f>
        <v>0</v>
      </c>
      <c r="M23" s="27"/>
      <c r="N23" s="30">
        <f>ROUND(N7*O23,0)</f>
        <v>0</v>
      </c>
      <c r="O23" s="27"/>
      <c r="P23" s="30">
        <f>ROUND(P7*Q23,0)</f>
        <v>0</v>
      </c>
      <c r="Q23" s="27"/>
      <c r="R23" s="30">
        <f>ROUND(R7*S23,0)</f>
        <v>0</v>
      </c>
      <c r="S23" s="27"/>
      <c r="T23" s="30">
        <f>ROUND(T7*U23,0)</f>
        <v>0</v>
      </c>
      <c r="U23" s="27"/>
      <c r="V23" s="30">
        <f>ROUND(V7*W23,0)</f>
        <v>0</v>
      </c>
      <c r="W23" s="27"/>
      <c r="X23" s="30">
        <f>ROUND(X7*Y23,0)</f>
        <v>0</v>
      </c>
      <c r="Y23" s="27"/>
      <c r="Z23" s="30">
        <f>ROUND(Z7*AA23,0)</f>
        <v>0</v>
      </c>
      <c r="AA23" s="27"/>
      <c r="AB23" s="29">
        <f t="shared" si="1"/>
        <v>0</v>
      </c>
    </row>
    <row r="24" spans="1:28" ht="14.1" customHeight="1" x14ac:dyDescent="0.15">
      <c r="A24" s="2"/>
      <c r="B24" s="70" t="s">
        <v>18</v>
      </c>
      <c r="C24" s="70"/>
      <c r="D24" s="30">
        <f>ROUND(D7*E24,0)</f>
        <v>0</v>
      </c>
      <c r="E24" s="27"/>
      <c r="F24" s="30">
        <f>ROUND(F7*G24,0)</f>
        <v>0</v>
      </c>
      <c r="G24" s="27"/>
      <c r="H24" s="30">
        <f>ROUND(H7*I24,0)</f>
        <v>0</v>
      </c>
      <c r="I24" s="27"/>
      <c r="J24" s="30">
        <f>ROUND(J7*K24,0)</f>
        <v>0</v>
      </c>
      <c r="K24" s="27"/>
      <c r="L24" s="30">
        <f>ROUND(L7*M24,0)</f>
        <v>0</v>
      </c>
      <c r="M24" s="27"/>
      <c r="N24" s="30">
        <f>ROUND(N7*O24,0)</f>
        <v>0</v>
      </c>
      <c r="O24" s="27"/>
      <c r="P24" s="30">
        <f>ROUND(P7*Q24,0)</f>
        <v>0</v>
      </c>
      <c r="Q24" s="27"/>
      <c r="R24" s="30">
        <f>ROUND(R7*S24,0)</f>
        <v>0</v>
      </c>
      <c r="S24" s="27"/>
      <c r="T24" s="30">
        <f>ROUND(T7*U24,0)</f>
        <v>0</v>
      </c>
      <c r="U24" s="27"/>
      <c r="V24" s="30">
        <f>ROUND(V7*W24,0)</f>
        <v>0</v>
      </c>
      <c r="W24" s="27"/>
      <c r="X24" s="30">
        <f>ROUND(X7*Y24,0)</f>
        <v>0</v>
      </c>
      <c r="Y24" s="27"/>
      <c r="Z24" s="30">
        <f>ROUND(Z7*AA24,0)</f>
        <v>0</v>
      </c>
      <c r="AA24" s="27"/>
      <c r="AB24" s="29">
        <f t="shared" si="1"/>
        <v>0</v>
      </c>
    </row>
    <row r="25" spans="1:28" ht="14.1" customHeight="1" x14ac:dyDescent="0.15">
      <c r="A25" s="2"/>
      <c r="B25" s="70" t="s">
        <v>22</v>
      </c>
      <c r="C25" s="70"/>
      <c r="D25" s="30">
        <f>ROUND(D7*E25,0)</f>
        <v>0</v>
      </c>
      <c r="E25" s="27"/>
      <c r="F25" s="30">
        <f>ROUND(F7*G25,0)</f>
        <v>0</v>
      </c>
      <c r="G25" s="27"/>
      <c r="H25" s="30">
        <f>ROUND(H7*I25,0)</f>
        <v>0</v>
      </c>
      <c r="I25" s="27"/>
      <c r="J25" s="30">
        <f>ROUND(J7*K25,0)</f>
        <v>0</v>
      </c>
      <c r="K25" s="27"/>
      <c r="L25" s="30">
        <f>ROUND(L7*M25,0)</f>
        <v>0</v>
      </c>
      <c r="M25" s="27"/>
      <c r="N25" s="30">
        <f>ROUND(N7*O25,0)</f>
        <v>0</v>
      </c>
      <c r="O25" s="27"/>
      <c r="P25" s="30">
        <f>ROUND(P7*Q25,0)</f>
        <v>0</v>
      </c>
      <c r="Q25" s="27"/>
      <c r="R25" s="30">
        <f>ROUND(R7*S25,0)</f>
        <v>0</v>
      </c>
      <c r="S25" s="27"/>
      <c r="T25" s="30">
        <f>ROUND(T7*U25,0)</f>
        <v>0</v>
      </c>
      <c r="U25" s="27"/>
      <c r="V25" s="30">
        <f>ROUND(V7*W25,0)</f>
        <v>0</v>
      </c>
      <c r="W25" s="27"/>
      <c r="X25" s="30">
        <f>ROUND(X7*Y25,0)</f>
        <v>0</v>
      </c>
      <c r="Y25" s="27"/>
      <c r="Z25" s="30">
        <f>ROUND(Z7*AA25,0)</f>
        <v>0</v>
      </c>
      <c r="AA25" s="27"/>
      <c r="AB25" s="29">
        <f t="shared" si="1"/>
        <v>0</v>
      </c>
    </row>
    <row r="26" spans="1:28" ht="14.1" customHeight="1" x14ac:dyDescent="0.15">
      <c r="A26" s="2"/>
      <c r="B26" s="69" t="s">
        <v>23</v>
      </c>
      <c r="C26" s="69"/>
      <c r="D26" s="30">
        <f>ROUND(D7*E26,0)</f>
        <v>0</v>
      </c>
      <c r="E26" s="27"/>
      <c r="F26" s="30">
        <f>ROUND(F7*G26,0)</f>
        <v>0</v>
      </c>
      <c r="G26" s="27"/>
      <c r="H26" s="30">
        <f>ROUND(H7*I26,0)</f>
        <v>0</v>
      </c>
      <c r="I26" s="27"/>
      <c r="J26" s="30">
        <f>ROUND(J7*K26,0)</f>
        <v>0</v>
      </c>
      <c r="K26" s="27"/>
      <c r="L26" s="30">
        <f>ROUND(L7*M26,0)</f>
        <v>0</v>
      </c>
      <c r="M26" s="27"/>
      <c r="N26" s="30">
        <f>ROUND(N7*O26,0)</f>
        <v>0</v>
      </c>
      <c r="O26" s="27"/>
      <c r="P26" s="30">
        <f>ROUND(P7*Q26,0)</f>
        <v>0</v>
      </c>
      <c r="Q26" s="27"/>
      <c r="R26" s="30">
        <f>ROUND(R7*S26,0)</f>
        <v>0</v>
      </c>
      <c r="S26" s="27"/>
      <c r="T26" s="30">
        <f>ROUND(T7*U26,0)</f>
        <v>0</v>
      </c>
      <c r="U26" s="27"/>
      <c r="V26" s="30">
        <f>ROUND(V7*W26,0)</f>
        <v>0</v>
      </c>
      <c r="W26" s="27"/>
      <c r="X26" s="30">
        <f>ROUND(X7*Y26,0)</f>
        <v>0</v>
      </c>
      <c r="Y26" s="27"/>
      <c r="Z26" s="30">
        <f>ROUND(Z7*AA26,0)</f>
        <v>0</v>
      </c>
      <c r="AA26" s="27"/>
      <c r="AB26" s="29">
        <f t="shared" si="1"/>
        <v>0</v>
      </c>
    </row>
    <row r="27" spans="1:28" ht="14.1" customHeight="1" x14ac:dyDescent="0.15">
      <c r="A27" s="2"/>
      <c r="B27" s="70" t="s">
        <v>27</v>
      </c>
      <c r="C27" s="70"/>
      <c r="D27" s="30">
        <f>ROUND(D7*E27,0)</f>
        <v>0</v>
      </c>
      <c r="E27" s="27"/>
      <c r="F27" s="30">
        <f>ROUND(F7*G27,0)</f>
        <v>1833436</v>
      </c>
      <c r="G27" s="27">
        <v>1833436</v>
      </c>
      <c r="H27" s="30">
        <f>ROUND(H7*I27,0)</f>
        <v>432324</v>
      </c>
      <c r="I27" s="27">
        <v>432324</v>
      </c>
      <c r="J27" s="30">
        <f>ROUND(J7*K27,0)</f>
        <v>24111</v>
      </c>
      <c r="K27" s="27">
        <v>2075976</v>
      </c>
      <c r="L27" s="30">
        <f>ROUND(L7*M27,0)</f>
        <v>58180</v>
      </c>
      <c r="M27" s="27">
        <v>4475404</v>
      </c>
      <c r="N27" s="30">
        <f>ROUND(N7*O27,0)</f>
        <v>22670</v>
      </c>
      <c r="O27" s="27">
        <v>2266950</v>
      </c>
      <c r="P27" s="30">
        <f>ROUND(P7*Q27,0)</f>
        <v>187059021</v>
      </c>
      <c r="Q27" s="47">
        <v>187059021</v>
      </c>
      <c r="R27" s="30">
        <f>ROUND(R7*S27,0)</f>
        <v>0</v>
      </c>
      <c r="S27" s="46">
        <v>0</v>
      </c>
      <c r="T27" s="30">
        <f>ROUND(T7*U27,0)</f>
        <v>55011788</v>
      </c>
      <c r="U27" s="27">
        <v>55011788</v>
      </c>
      <c r="V27" s="30">
        <f>ROUND(V7*W27,0)</f>
        <v>0</v>
      </c>
      <c r="W27" s="41">
        <v>0</v>
      </c>
      <c r="X27" s="30">
        <f>ROUND(X7*Y27,0)</f>
        <v>2894125</v>
      </c>
      <c r="Y27" s="27">
        <v>2894125</v>
      </c>
      <c r="Z27" s="30">
        <f>ROUND(Z7*AA27,0)</f>
        <v>0</v>
      </c>
      <c r="AA27" s="27"/>
      <c r="AB27" s="29">
        <f t="shared" si="1"/>
        <v>247335655</v>
      </c>
    </row>
    <row r="28" spans="1:28" ht="14.1" customHeight="1" x14ac:dyDescent="0.15">
      <c r="A28" s="2"/>
      <c r="B28" s="71" t="s">
        <v>0</v>
      </c>
      <c r="C28" s="72"/>
      <c r="D28" s="30">
        <f t="shared" ref="D28:AA28" si="2">SUM(D11:D27)</f>
        <v>4800000</v>
      </c>
      <c r="E28" s="30">
        <f t="shared" si="2"/>
        <v>4800000</v>
      </c>
      <c r="F28" s="30">
        <f t="shared" ref="F28:M28" si="3">SUM(F11:F27)</f>
        <v>3373428</v>
      </c>
      <c r="G28" s="30">
        <f t="shared" si="3"/>
        <v>3373428</v>
      </c>
      <c r="H28" s="30">
        <f t="shared" si="3"/>
        <v>8608861</v>
      </c>
      <c r="I28" s="30">
        <f t="shared" si="3"/>
        <v>8608861</v>
      </c>
      <c r="J28" s="30">
        <f t="shared" si="3"/>
        <v>48120060</v>
      </c>
      <c r="K28" s="30">
        <f t="shared" si="3"/>
        <v>4143137826</v>
      </c>
      <c r="L28" s="30">
        <f t="shared" si="3"/>
        <v>58180</v>
      </c>
      <c r="M28" s="30">
        <f>SUM(M11:M27)</f>
        <v>4475404</v>
      </c>
      <c r="N28" s="30">
        <f t="shared" si="2"/>
        <v>22670</v>
      </c>
      <c r="O28" s="30">
        <f t="shared" si="2"/>
        <v>2266950</v>
      </c>
      <c r="P28" s="30">
        <f t="shared" ref="P28" si="4">SUM(P11:P27)</f>
        <v>358640940</v>
      </c>
      <c r="Q28" s="30">
        <f t="shared" ref="Q28" si="5">SUM(Q11:Q27)</f>
        <v>358640940</v>
      </c>
      <c r="R28" s="30">
        <f t="shared" si="2"/>
        <v>0</v>
      </c>
      <c r="S28" s="30">
        <f t="shared" si="2"/>
        <v>0</v>
      </c>
      <c r="T28" s="30">
        <f t="shared" ref="T28" si="6">SUM(T11:T27)</f>
        <v>231566933</v>
      </c>
      <c r="U28" s="30">
        <f t="shared" ref="U28" si="7">SUM(U11:U27)</f>
        <v>231566933</v>
      </c>
      <c r="V28" s="30">
        <f t="shared" ref="V28" si="8">SUM(V11:V27)</f>
        <v>0</v>
      </c>
      <c r="W28" s="30">
        <f t="shared" ref="W28:X28" si="9">SUM(W11:W27)</f>
        <v>0</v>
      </c>
      <c r="X28" s="30">
        <f t="shared" si="9"/>
        <v>1138689563</v>
      </c>
      <c r="Y28" s="30">
        <f t="shared" ref="Y28:Z28" si="10">SUM(Y11:Y27)</f>
        <v>1138689563</v>
      </c>
      <c r="Z28" s="30">
        <f t="shared" si="10"/>
        <v>0</v>
      </c>
      <c r="AA28" s="30">
        <f t="shared" si="2"/>
        <v>0</v>
      </c>
      <c r="AB28" s="29">
        <f t="shared" si="1"/>
        <v>1793880635</v>
      </c>
    </row>
    <row r="29" spans="1:28" ht="20.100000000000001" customHeight="1" x14ac:dyDescent="0.15">
      <c r="A29" s="2"/>
      <c r="B29" s="8"/>
      <c r="C29" s="9"/>
    </row>
    <row r="30" spans="1:28" ht="20.25" customHeight="1" thickBot="1" x14ac:dyDescent="0.2">
      <c r="A30" s="2"/>
      <c r="B30" s="17" t="s">
        <v>31</v>
      </c>
      <c r="C30" s="4"/>
    </row>
    <row r="31" spans="1:28" ht="37.5" customHeight="1" x14ac:dyDescent="0.15">
      <c r="A31" s="2"/>
      <c r="B31" s="58" t="s">
        <v>6</v>
      </c>
      <c r="C31" s="58"/>
      <c r="D31" s="22" t="s">
        <v>39</v>
      </c>
      <c r="E31" s="22" t="s">
        <v>40</v>
      </c>
      <c r="F31" s="22" t="s">
        <v>39</v>
      </c>
      <c r="G31" s="22" t="s">
        <v>40</v>
      </c>
      <c r="H31" s="22" t="s">
        <v>39</v>
      </c>
      <c r="I31" s="22" t="s">
        <v>40</v>
      </c>
      <c r="J31" s="22" t="s">
        <v>39</v>
      </c>
      <c r="K31" s="22" t="s">
        <v>40</v>
      </c>
      <c r="L31" s="22" t="s">
        <v>39</v>
      </c>
      <c r="M31" s="22" t="s">
        <v>40</v>
      </c>
      <c r="N31" s="22" t="s">
        <v>39</v>
      </c>
      <c r="O31" s="22" t="s">
        <v>40</v>
      </c>
      <c r="P31" s="22" t="s">
        <v>39</v>
      </c>
      <c r="Q31" s="22" t="s">
        <v>40</v>
      </c>
      <c r="R31" s="22" t="s">
        <v>39</v>
      </c>
      <c r="S31" s="22" t="s">
        <v>40</v>
      </c>
      <c r="T31" s="22" t="s">
        <v>39</v>
      </c>
      <c r="U31" s="22" t="s">
        <v>40</v>
      </c>
      <c r="V31" s="22" t="s">
        <v>39</v>
      </c>
      <c r="W31" s="22" t="s">
        <v>40</v>
      </c>
      <c r="X31" s="22" t="s">
        <v>39</v>
      </c>
      <c r="Y31" s="22" t="s">
        <v>40</v>
      </c>
      <c r="Z31" s="22" t="s">
        <v>39</v>
      </c>
      <c r="AA31" s="22" t="s">
        <v>40</v>
      </c>
      <c r="AB31" s="23" t="s">
        <v>30</v>
      </c>
    </row>
    <row r="32" spans="1:28" ht="37.5" customHeight="1" x14ac:dyDescent="0.15">
      <c r="A32" s="2"/>
      <c r="B32" s="58" t="s">
        <v>28</v>
      </c>
      <c r="C32" s="58"/>
      <c r="D32" s="88" t="str">
        <f>D10</f>
        <v>一般財団法人美郷町開発公社</v>
      </c>
      <c r="E32" s="89"/>
      <c r="F32" s="88" t="str">
        <f>F10</f>
        <v>株式会社グリーンロードだいわ</v>
      </c>
      <c r="G32" s="89"/>
      <c r="H32" s="88" t="str">
        <f>H10</f>
        <v>一般社団法人ファームサポート美郷</v>
      </c>
      <c r="I32" s="89"/>
      <c r="J32" s="88" t="str">
        <f>J10</f>
        <v>島根県市町村総合事務組合
(一般会計)</v>
      </c>
      <c r="K32" s="89"/>
      <c r="L32" s="88" t="str">
        <f>L10</f>
        <v>島根県後期高齢者医療広域連合
(一般会計)</v>
      </c>
      <c r="M32" s="89"/>
      <c r="N32" s="88" t="str">
        <f>N10</f>
        <v>島根県後期高齢者医療広域連合
(特別会計)</v>
      </c>
      <c r="O32" s="89"/>
      <c r="P32" s="88" t="str">
        <f>P10</f>
        <v>江津邑智消防組合
（期首入力用 及び 調整用）</v>
      </c>
      <c r="Q32" s="89"/>
      <c r="R32" s="88" t="str">
        <f>R10</f>
        <v>江津邑智消防組合</v>
      </c>
      <c r="S32" s="89"/>
      <c r="T32" s="88" t="str">
        <f>T10</f>
        <v>邑智郡公立病院組合
（期首入力用 及び 調整用）</v>
      </c>
      <c r="U32" s="89"/>
      <c r="V32" s="88" t="str">
        <f>V10</f>
        <v>邑智郡公立病院組合</v>
      </c>
      <c r="W32" s="89"/>
      <c r="X32" s="88" t="str">
        <f>X10</f>
        <v>邑智郡総合事務組合(合計)</v>
      </c>
      <c r="Y32" s="89"/>
      <c r="Z32" s="88">
        <f>Z10</f>
        <v>0</v>
      </c>
      <c r="AA32" s="89"/>
      <c r="AB32" s="24"/>
    </row>
    <row r="33" spans="1:28" ht="14.1" customHeight="1" x14ac:dyDescent="0.15">
      <c r="A33" s="2"/>
      <c r="B33" s="85" t="s">
        <v>14</v>
      </c>
      <c r="C33" s="8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6"/>
    </row>
    <row r="34" spans="1:28" ht="14.1" customHeight="1" x14ac:dyDescent="0.15">
      <c r="A34" s="2"/>
      <c r="B34" s="61" t="s">
        <v>15</v>
      </c>
      <c r="C34" s="61"/>
      <c r="D34" s="30">
        <f>ROUND(D7*E34,0)</f>
        <v>0</v>
      </c>
      <c r="E34" s="27"/>
      <c r="F34" s="30">
        <f>ROUND(F7*G34,0)</f>
        <v>0</v>
      </c>
      <c r="G34" s="27"/>
      <c r="H34" s="30">
        <f>ROUND(H7*I34,0)</f>
        <v>0</v>
      </c>
      <c r="I34" s="27"/>
      <c r="J34" s="30">
        <f>ROUND(J7*K34,0)</f>
        <v>0</v>
      </c>
      <c r="K34" s="27"/>
      <c r="L34" s="30">
        <f>ROUND(L7*M34,0)</f>
        <v>0</v>
      </c>
      <c r="M34" s="27"/>
      <c r="N34" s="30">
        <f>ROUND(N7*O34,0)</f>
        <v>0</v>
      </c>
      <c r="O34" s="27"/>
      <c r="P34" s="30">
        <f>ROUND(P7*Q34,0)</f>
        <v>0</v>
      </c>
      <c r="Q34" s="27"/>
      <c r="R34" s="30">
        <f>ROUND(R7*S34,0)</f>
        <v>0</v>
      </c>
      <c r="S34" s="27"/>
      <c r="T34" s="30">
        <f>ROUND(T7*U34,0)</f>
        <v>604704</v>
      </c>
      <c r="U34" s="27">
        <v>604704</v>
      </c>
      <c r="V34" s="30">
        <f>ROUND(V7*W34,0)</f>
        <v>0</v>
      </c>
      <c r="W34" s="27"/>
      <c r="X34" s="30">
        <f>ROUND(X7*Y34,0)</f>
        <v>0</v>
      </c>
      <c r="Y34" s="27"/>
      <c r="Z34" s="30">
        <f>ROUND(Z7*AA34,0)</f>
        <v>0</v>
      </c>
      <c r="AA34" s="27"/>
      <c r="AB34" s="29">
        <f t="shared" ref="AB34:AB42" si="11">D34+F34+H34+J34+L34+N34+P34+R34+T34+V34+X34+Z34</f>
        <v>604704</v>
      </c>
    </row>
    <row r="35" spans="1:28" ht="14.1" customHeight="1" x14ac:dyDescent="0.15">
      <c r="A35" s="2"/>
      <c r="B35" s="65" t="s">
        <v>16</v>
      </c>
      <c r="C35" s="65"/>
      <c r="D35" s="30">
        <f>ROUND(D7*E35,0)</f>
        <v>0</v>
      </c>
      <c r="E35" s="27"/>
      <c r="F35" s="30">
        <f>ROUND(F7*G35,0)</f>
        <v>0</v>
      </c>
      <c r="G35" s="27"/>
      <c r="H35" s="30">
        <f>ROUND(H7*I35,0)</f>
        <v>0</v>
      </c>
      <c r="I35" s="27"/>
      <c r="J35" s="30">
        <f>ROUND(J7*K35,0)</f>
        <v>0</v>
      </c>
      <c r="K35" s="27"/>
      <c r="L35" s="30">
        <f>ROUND(L7*M35,0)</f>
        <v>0</v>
      </c>
      <c r="M35" s="27"/>
      <c r="N35" s="30">
        <f>ROUND(N7*O35,0)</f>
        <v>0</v>
      </c>
      <c r="O35" s="27"/>
      <c r="P35" s="30">
        <f>ROUND(P7*Q35,0)</f>
        <v>0</v>
      </c>
      <c r="Q35" s="27"/>
      <c r="R35" s="30">
        <f>ROUND(R7*S35,0)</f>
        <v>0</v>
      </c>
      <c r="S35" s="27"/>
      <c r="T35" s="30">
        <f>ROUND(T7*U35,0)</f>
        <v>0</v>
      </c>
      <c r="U35" s="27"/>
      <c r="V35" s="30">
        <f>ROUND(V7*W35,0)</f>
        <v>0</v>
      </c>
      <c r="W35" s="27"/>
      <c r="X35" s="30">
        <f>ROUND(X7*Y35,0)</f>
        <v>0</v>
      </c>
      <c r="Y35" s="27"/>
      <c r="Z35" s="30">
        <f>ROUND(Z7*AA35,0)</f>
        <v>0</v>
      </c>
      <c r="AA35" s="27"/>
      <c r="AB35" s="29">
        <f t="shared" si="11"/>
        <v>0</v>
      </c>
    </row>
    <row r="36" spans="1:28" ht="14.1" customHeight="1" x14ac:dyDescent="0.15">
      <c r="A36" s="2"/>
      <c r="B36" s="65" t="s">
        <v>17</v>
      </c>
      <c r="C36" s="65"/>
      <c r="D36" s="30">
        <f>ROUND(D7*E36,0)</f>
        <v>0</v>
      </c>
      <c r="E36" s="27"/>
      <c r="F36" s="30">
        <f>ROUND(F7*G36,0)</f>
        <v>0</v>
      </c>
      <c r="G36" s="27"/>
      <c r="H36" s="30">
        <f>ROUND(H7*I36,0)</f>
        <v>0</v>
      </c>
      <c r="I36" s="27"/>
      <c r="J36" s="30">
        <f>ROUND(J7*K36,0)</f>
        <v>0</v>
      </c>
      <c r="K36" s="27"/>
      <c r="L36" s="30">
        <f>ROUND(L7*M36,0)</f>
        <v>0</v>
      </c>
      <c r="M36" s="27"/>
      <c r="N36" s="30">
        <f>ROUND(N7*O36,0)</f>
        <v>0</v>
      </c>
      <c r="O36" s="27"/>
      <c r="P36" s="30">
        <f>ROUND(P7*Q36,0)</f>
        <v>0</v>
      </c>
      <c r="Q36" s="27"/>
      <c r="R36" s="30">
        <f>ROUND(R7*S36,0)</f>
        <v>0</v>
      </c>
      <c r="S36" s="27"/>
      <c r="T36" s="30">
        <f>ROUND(T7*U36,0)</f>
        <v>185305934</v>
      </c>
      <c r="U36" s="27">
        <v>185305934</v>
      </c>
      <c r="V36" s="30">
        <f>ROUND(V7*W36,0)</f>
        <v>0</v>
      </c>
      <c r="W36" s="41"/>
      <c r="X36" s="30">
        <f>ROUND(X7*Y36,0)</f>
        <v>0</v>
      </c>
      <c r="Y36" s="27"/>
      <c r="Z36" s="30">
        <f>ROUND(Z7*AA36,0)</f>
        <v>0</v>
      </c>
      <c r="AA36" s="27"/>
      <c r="AB36" s="29">
        <f t="shared" si="11"/>
        <v>185305934</v>
      </c>
    </row>
    <row r="37" spans="1:28" ht="14.1" customHeight="1" x14ac:dyDescent="0.15">
      <c r="A37" s="2"/>
      <c r="B37" s="61" t="s">
        <v>18</v>
      </c>
      <c r="C37" s="61"/>
      <c r="D37" s="30">
        <f>ROUND(D7*E37,0)</f>
        <v>0</v>
      </c>
      <c r="E37" s="27"/>
      <c r="F37" s="30">
        <f>ROUND(F7*G37,0)</f>
        <v>0</v>
      </c>
      <c r="G37" s="27"/>
      <c r="H37" s="30">
        <f>ROUND(H7*I37,0)</f>
        <v>0</v>
      </c>
      <c r="I37" s="27"/>
      <c r="J37" s="30">
        <f>ROUND(J7*K37,0)</f>
        <v>0</v>
      </c>
      <c r="K37" s="27"/>
      <c r="L37" s="30">
        <f>ROUND(L7*M37,0)</f>
        <v>0</v>
      </c>
      <c r="M37" s="27"/>
      <c r="N37" s="30">
        <f>ROUND(N7*O37,0)</f>
        <v>0</v>
      </c>
      <c r="O37" s="27"/>
      <c r="P37" s="30">
        <f>ROUND(P7*Q37,0)</f>
        <v>0</v>
      </c>
      <c r="Q37" s="27"/>
      <c r="R37" s="30">
        <f>ROUND(R7*S37,0)</f>
        <v>0</v>
      </c>
      <c r="S37" s="27"/>
      <c r="T37" s="30">
        <f>ROUND(T7*U37,0)</f>
        <v>4344952</v>
      </c>
      <c r="U37" s="27">
        <v>4344952</v>
      </c>
      <c r="V37" s="30">
        <f>ROUND(V7*W37,0)</f>
        <v>0</v>
      </c>
      <c r="W37" s="27"/>
      <c r="X37" s="30">
        <f>ROUND(X7*Y37,0)</f>
        <v>0</v>
      </c>
      <c r="Y37" s="27"/>
      <c r="Z37" s="30">
        <f>ROUND(Z7*AA37,0)</f>
        <v>0</v>
      </c>
      <c r="AA37" s="27"/>
      <c r="AB37" s="29">
        <f t="shared" si="11"/>
        <v>4344952</v>
      </c>
    </row>
    <row r="38" spans="1:28" ht="14.1" customHeight="1" x14ac:dyDescent="0.15">
      <c r="A38" s="2"/>
      <c r="B38" s="67" t="s">
        <v>19</v>
      </c>
      <c r="C38" s="67"/>
      <c r="D38" s="30">
        <f>ROUND(D7*E38,0)</f>
        <v>0</v>
      </c>
      <c r="E38" s="27"/>
      <c r="F38" s="30">
        <f>ROUND(F7*G38,0)</f>
        <v>0</v>
      </c>
      <c r="G38" s="27"/>
      <c r="H38" s="30">
        <f>ROUND(H7*I38,0)</f>
        <v>0</v>
      </c>
      <c r="I38" s="27"/>
      <c r="J38" s="30">
        <f>ROUND(J7*K38,0)</f>
        <v>0</v>
      </c>
      <c r="K38" s="27"/>
      <c r="L38" s="30">
        <f>ROUND(L7*M38,0)</f>
        <v>0</v>
      </c>
      <c r="M38" s="27"/>
      <c r="N38" s="30">
        <f>ROUND(N7*O38,0)</f>
        <v>0</v>
      </c>
      <c r="O38" s="27"/>
      <c r="P38" s="30">
        <f>ROUND(P7*Q38,0)</f>
        <v>0</v>
      </c>
      <c r="Q38" s="27"/>
      <c r="R38" s="30">
        <f>ROUND(R7*S38,0)</f>
        <v>0</v>
      </c>
      <c r="S38" s="27"/>
      <c r="T38" s="30">
        <f>ROUND(T7*U38,0)</f>
        <v>0</v>
      </c>
      <c r="U38" s="27"/>
      <c r="V38" s="30">
        <f>ROUND(V7*W38,0)</f>
        <v>0</v>
      </c>
      <c r="W38" s="27"/>
      <c r="X38" s="30">
        <f>ROUND(X7*Y38,0)</f>
        <v>0</v>
      </c>
      <c r="Y38" s="27"/>
      <c r="Z38" s="30">
        <f>ROUND(Z7*AA38,0)</f>
        <v>0</v>
      </c>
      <c r="AA38" s="27"/>
      <c r="AB38" s="29">
        <f t="shared" si="11"/>
        <v>0</v>
      </c>
    </row>
    <row r="39" spans="1:28" ht="14.1" customHeight="1" x14ac:dyDescent="0.15">
      <c r="A39" s="2"/>
      <c r="B39" s="66" t="s">
        <v>20</v>
      </c>
      <c r="C39" s="66"/>
      <c r="D39" s="30">
        <f>ROUND(D7*E39,0)</f>
        <v>0</v>
      </c>
      <c r="E39" s="27"/>
      <c r="F39" s="30">
        <f>ROUND(F7*G39,0)</f>
        <v>0</v>
      </c>
      <c r="G39" s="27"/>
      <c r="H39" s="30">
        <f>ROUND(H7*I39,0)</f>
        <v>0</v>
      </c>
      <c r="I39" s="27"/>
      <c r="J39" s="30">
        <f>ROUND(J7*K39,0)</f>
        <v>0</v>
      </c>
      <c r="K39" s="27"/>
      <c r="L39" s="30">
        <f>ROUND(L7*M39,0)</f>
        <v>0</v>
      </c>
      <c r="M39" s="27"/>
      <c r="N39" s="30">
        <f>ROUND(N7*O39,0)</f>
        <v>0</v>
      </c>
      <c r="O39" s="27"/>
      <c r="P39" s="30">
        <f>ROUND(P7*Q39,0)</f>
        <v>0</v>
      </c>
      <c r="Q39" s="27"/>
      <c r="R39" s="30">
        <f>ROUND(R7*S39,0)</f>
        <v>0</v>
      </c>
      <c r="S39" s="27"/>
      <c r="T39" s="30">
        <f>ROUND(T7*U39,0)</f>
        <v>0</v>
      </c>
      <c r="U39" s="27"/>
      <c r="V39" s="30">
        <f>ROUND(V7*W39,0)</f>
        <v>0</v>
      </c>
      <c r="W39" s="27"/>
      <c r="X39" s="30">
        <f>ROUND(X7*Y39,0)</f>
        <v>0</v>
      </c>
      <c r="Y39" s="27"/>
      <c r="Z39" s="30">
        <f>ROUND(Z7*AA39,0)</f>
        <v>0</v>
      </c>
      <c r="AA39" s="27"/>
      <c r="AB39" s="29">
        <f t="shared" si="11"/>
        <v>0</v>
      </c>
    </row>
    <row r="40" spans="1:28" ht="14.1" customHeight="1" x14ac:dyDescent="0.15">
      <c r="A40" s="2"/>
      <c r="B40" s="67" t="s">
        <v>21</v>
      </c>
      <c r="C40" s="67"/>
      <c r="D40" s="30">
        <f>ROUND(D7*E40,0)</f>
        <v>0</v>
      </c>
      <c r="E40" s="27"/>
      <c r="F40" s="30">
        <f>ROUND(F7*G40,0)</f>
        <v>0</v>
      </c>
      <c r="G40" s="27"/>
      <c r="H40" s="30">
        <f>ROUND(H7*I40,0)</f>
        <v>0</v>
      </c>
      <c r="I40" s="27"/>
      <c r="J40" s="30">
        <f>ROUND(J7*K40,0)</f>
        <v>0</v>
      </c>
      <c r="K40" s="27"/>
      <c r="L40" s="30">
        <f>ROUND(L7*M40,0)</f>
        <v>0</v>
      </c>
      <c r="M40" s="27"/>
      <c r="N40" s="30">
        <f>ROUND(N7*O40,0)</f>
        <v>0</v>
      </c>
      <c r="O40" s="27"/>
      <c r="P40" s="30">
        <f>ROUND(P7*Q40,0)</f>
        <v>0</v>
      </c>
      <c r="Q40" s="27"/>
      <c r="R40" s="30">
        <f>ROUND(R7*S40,0)</f>
        <v>0</v>
      </c>
      <c r="S40" s="27"/>
      <c r="T40" s="30">
        <f>ROUND(T7*U40,0)</f>
        <v>0</v>
      </c>
      <c r="U40" s="27"/>
      <c r="V40" s="30">
        <f>ROUND(V7*W40,0)</f>
        <v>0</v>
      </c>
      <c r="W40" s="27"/>
      <c r="X40" s="30">
        <f>ROUND(X7*Y40,0)</f>
        <v>0</v>
      </c>
      <c r="Y40" s="27"/>
      <c r="Z40" s="30">
        <f>ROUND(Z7*AA40,0)</f>
        <v>0</v>
      </c>
      <c r="AA40" s="27"/>
      <c r="AB40" s="29">
        <f t="shared" si="11"/>
        <v>0</v>
      </c>
    </row>
    <row r="41" spans="1:28" ht="14.1" customHeight="1" x14ac:dyDescent="0.15">
      <c r="A41" s="2"/>
      <c r="B41" s="65" t="s">
        <v>22</v>
      </c>
      <c r="C41" s="65"/>
      <c r="D41" s="30">
        <f>ROUND(D7*E41,0)</f>
        <v>0</v>
      </c>
      <c r="E41" s="27"/>
      <c r="F41" s="30">
        <f>ROUND(F7*G41,0)</f>
        <v>0</v>
      </c>
      <c r="G41" s="27"/>
      <c r="H41" s="30">
        <f>ROUND(H7*I41,0)</f>
        <v>0</v>
      </c>
      <c r="I41" s="27"/>
      <c r="J41" s="30">
        <f>ROUND(J7*K41,0)</f>
        <v>0</v>
      </c>
      <c r="K41" s="27"/>
      <c r="L41" s="30">
        <f>ROUND(L7*M41,0)</f>
        <v>0</v>
      </c>
      <c r="M41" s="27"/>
      <c r="N41" s="30">
        <f>ROUND(N7*O41,0)</f>
        <v>0</v>
      </c>
      <c r="O41" s="27"/>
      <c r="P41" s="30">
        <f>ROUND(P7*Q41,0)</f>
        <v>0</v>
      </c>
      <c r="Q41" s="27"/>
      <c r="R41" s="30">
        <f>ROUND(R7*S41,0)</f>
        <v>0</v>
      </c>
      <c r="S41" s="27"/>
      <c r="T41" s="30">
        <f>ROUND(T7*U41,0)</f>
        <v>4320731</v>
      </c>
      <c r="U41" s="27">
        <v>4320731</v>
      </c>
      <c r="V41" s="30">
        <f>ROUND(V7*W41,0)</f>
        <v>0</v>
      </c>
      <c r="W41" s="27"/>
      <c r="X41" s="30">
        <f>ROUND(X7*Y41,0)</f>
        <v>0</v>
      </c>
      <c r="Y41" s="27"/>
      <c r="Z41" s="30">
        <f>ROUND(Z7*AA41,0)</f>
        <v>0</v>
      </c>
      <c r="AA41" s="27"/>
      <c r="AB41" s="29">
        <f t="shared" si="11"/>
        <v>4320731</v>
      </c>
    </row>
    <row r="42" spans="1:28" ht="14.1" customHeight="1" x14ac:dyDescent="0.15">
      <c r="A42" s="2"/>
      <c r="B42" s="65" t="s">
        <v>23</v>
      </c>
      <c r="C42" s="65"/>
      <c r="D42" s="30">
        <f>ROUND(D7*E42,0)</f>
        <v>0</v>
      </c>
      <c r="E42" s="27"/>
      <c r="F42" s="30">
        <f>ROUND(F7*G42,0)</f>
        <v>0</v>
      </c>
      <c r="G42" s="27"/>
      <c r="H42" s="30">
        <f>ROUND(H7*I42,0)</f>
        <v>0</v>
      </c>
      <c r="I42" s="27"/>
      <c r="J42" s="30">
        <f>ROUND(J7*K42,0)</f>
        <v>0</v>
      </c>
      <c r="K42" s="27"/>
      <c r="L42" s="30">
        <f>ROUND(L7*M42,0)</f>
        <v>0</v>
      </c>
      <c r="M42" s="27"/>
      <c r="N42" s="30">
        <f>ROUND(N7*O42,0)</f>
        <v>0</v>
      </c>
      <c r="O42" s="27"/>
      <c r="P42" s="30">
        <f>ROUND(P7*Q42,0)</f>
        <v>8197018</v>
      </c>
      <c r="Q42" s="27">
        <v>8197018</v>
      </c>
      <c r="R42" s="30">
        <f>ROUND(R7*S42,0)</f>
        <v>0</v>
      </c>
      <c r="S42" s="27"/>
      <c r="T42" s="30">
        <f>ROUND(T7*U42,0)</f>
        <v>0</v>
      </c>
      <c r="U42" s="27"/>
      <c r="V42" s="30">
        <f>ROUND(V7*W42,0)</f>
        <v>0</v>
      </c>
      <c r="W42" s="27"/>
      <c r="X42" s="30">
        <f>ROUND(X7*Y42,0)</f>
        <v>0</v>
      </c>
      <c r="Y42" s="27"/>
      <c r="Z42" s="30">
        <f>ROUND(Z7*AA42,0)</f>
        <v>0</v>
      </c>
      <c r="AA42" s="27"/>
      <c r="AB42" s="29">
        <f t="shared" si="11"/>
        <v>8197018</v>
      </c>
    </row>
    <row r="43" spans="1:28" ht="14.1" customHeight="1" x14ac:dyDescent="0.15">
      <c r="A43" s="2"/>
      <c r="B43" s="86" t="s">
        <v>24</v>
      </c>
      <c r="C43" s="8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6"/>
    </row>
    <row r="44" spans="1:28" ht="14.1" customHeight="1" x14ac:dyDescent="0.15">
      <c r="A44" s="2"/>
      <c r="B44" s="61" t="s">
        <v>25</v>
      </c>
      <c r="C44" s="61"/>
      <c r="D44" s="30">
        <f>ROUND(D7*E44,0)</f>
        <v>0</v>
      </c>
      <c r="E44" s="27"/>
      <c r="F44" s="30">
        <f>ROUND(F7*G44,0)</f>
        <v>0</v>
      </c>
      <c r="G44" s="27"/>
      <c r="H44" s="30">
        <f>ROUND(H7*I44,0)</f>
        <v>0</v>
      </c>
      <c r="I44" s="27"/>
      <c r="J44" s="30">
        <f>ROUND(J7*K44,0)</f>
        <v>0</v>
      </c>
      <c r="K44" s="27"/>
      <c r="L44" s="30">
        <f>ROUND(L7*M44,0)</f>
        <v>0</v>
      </c>
      <c r="M44" s="27"/>
      <c r="N44" s="30">
        <f>ROUND(N7*O44,0)</f>
        <v>0</v>
      </c>
      <c r="O44" s="27"/>
      <c r="P44" s="30">
        <f>ROUND(P7*Q44,0)</f>
        <v>0</v>
      </c>
      <c r="Q44" s="27"/>
      <c r="R44" s="30">
        <f>ROUND(R7*S44,0)</f>
        <v>0</v>
      </c>
      <c r="S44" s="27"/>
      <c r="T44" s="30">
        <f>ROUND(T7*U44,0)</f>
        <v>0</v>
      </c>
      <c r="U44" s="27"/>
      <c r="V44" s="30">
        <f>ROUND(V7*W44,0)</f>
        <v>0</v>
      </c>
      <c r="W44" s="27"/>
      <c r="X44" s="30">
        <f>ROUND(X7*Y44,0)</f>
        <v>0</v>
      </c>
      <c r="Y44" s="27"/>
      <c r="Z44" s="30">
        <f>ROUND(Z7*AA44,0)</f>
        <v>0</v>
      </c>
      <c r="AA44" s="27"/>
      <c r="AB44" s="29">
        <f t="shared" ref="AB44:AB50" si="12">D44+F44+H44+J44+L44+N44+P44+R44+T44+V44+X44+Z44</f>
        <v>0</v>
      </c>
    </row>
    <row r="45" spans="1:28" ht="14.1" customHeight="1" x14ac:dyDescent="0.15">
      <c r="A45" s="2"/>
      <c r="B45" s="69" t="s">
        <v>26</v>
      </c>
      <c r="C45" s="69"/>
      <c r="D45" s="30">
        <f>ROUND(D7*E45,0)</f>
        <v>0</v>
      </c>
      <c r="E45" s="27"/>
      <c r="F45" s="30">
        <f>ROUND(F7*G45,0)</f>
        <v>0</v>
      </c>
      <c r="G45" s="27"/>
      <c r="H45" s="30">
        <f>ROUND(H7*I45,0)</f>
        <v>0</v>
      </c>
      <c r="I45" s="27"/>
      <c r="J45" s="30">
        <f>ROUND(J7*K45,0)</f>
        <v>0</v>
      </c>
      <c r="K45" s="27"/>
      <c r="L45" s="30">
        <f>ROUND(L7*M45,0)</f>
        <v>0</v>
      </c>
      <c r="M45" s="27"/>
      <c r="N45" s="30">
        <f>ROUND(N7*O45,0)</f>
        <v>0</v>
      </c>
      <c r="O45" s="27"/>
      <c r="P45" s="30">
        <f>ROUND(P7*Q45,0)</f>
        <v>0</v>
      </c>
      <c r="Q45" s="27"/>
      <c r="R45" s="30">
        <f>ROUND(R7*S45,0)</f>
        <v>0</v>
      </c>
      <c r="S45" s="27"/>
      <c r="T45" s="30">
        <f>ROUND(T7*U45,0)</f>
        <v>0</v>
      </c>
      <c r="U45" s="27"/>
      <c r="V45" s="30">
        <f>ROUND(V7*W45,0)</f>
        <v>0</v>
      </c>
      <c r="W45" s="27"/>
      <c r="X45" s="30">
        <f>ROUND(X7*Y45,0)</f>
        <v>0</v>
      </c>
      <c r="Y45" s="27"/>
      <c r="Z45" s="30">
        <f>ROUND(Z7*AA45,0)</f>
        <v>0</v>
      </c>
      <c r="AA45" s="27"/>
      <c r="AB45" s="29">
        <f t="shared" si="12"/>
        <v>0</v>
      </c>
    </row>
    <row r="46" spans="1:28" ht="14.1" customHeight="1" x14ac:dyDescent="0.15">
      <c r="A46" s="2"/>
      <c r="B46" s="70" t="s">
        <v>18</v>
      </c>
      <c r="C46" s="70"/>
      <c r="D46" s="30">
        <f>ROUND(D7*E46,0)</f>
        <v>0</v>
      </c>
      <c r="E46" s="27"/>
      <c r="F46" s="30">
        <f>ROUND(F7*G46,0)</f>
        <v>0</v>
      </c>
      <c r="G46" s="27"/>
      <c r="H46" s="30">
        <f>ROUND(H7*I46,0)</f>
        <v>0</v>
      </c>
      <c r="I46" s="27"/>
      <c r="J46" s="30">
        <f>ROUND(J7*K46,0)</f>
        <v>0</v>
      </c>
      <c r="K46" s="27"/>
      <c r="L46" s="30">
        <f>ROUND(L7*M46,0)</f>
        <v>0</v>
      </c>
      <c r="M46" s="27"/>
      <c r="N46" s="30">
        <f>ROUND(N7*O46,0)</f>
        <v>0</v>
      </c>
      <c r="O46" s="27"/>
      <c r="P46" s="30">
        <f>ROUND(P7*Q46,0)</f>
        <v>0</v>
      </c>
      <c r="Q46" s="27"/>
      <c r="R46" s="30">
        <f>ROUND(R7*S46,0)</f>
        <v>0</v>
      </c>
      <c r="S46" s="27"/>
      <c r="T46" s="30">
        <f>ROUND(T7*U46,0)</f>
        <v>0</v>
      </c>
      <c r="U46" s="27"/>
      <c r="V46" s="30">
        <f>ROUND(V7*W46,0)</f>
        <v>0</v>
      </c>
      <c r="W46" s="27"/>
      <c r="X46" s="30">
        <f>ROUND(X7*Y46,0)</f>
        <v>0</v>
      </c>
      <c r="Y46" s="27"/>
      <c r="Z46" s="30">
        <f>ROUND(Z7*AA46,0)</f>
        <v>0</v>
      </c>
      <c r="AA46" s="27"/>
      <c r="AB46" s="29">
        <f t="shared" si="12"/>
        <v>0</v>
      </c>
    </row>
    <row r="47" spans="1:28" ht="14.1" customHeight="1" x14ac:dyDescent="0.15">
      <c r="A47" s="2"/>
      <c r="B47" s="70" t="s">
        <v>22</v>
      </c>
      <c r="C47" s="70"/>
      <c r="D47" s="30">
        <f>ROUND(D7*E47,0)</f>
        <v>0</v>
      </c>
      <c r="E47" s="27"/>
      <c r="F47" s="30">
        <f>ROUND(F7*G47,0)</f>
        <v>0</v>
      </c>
      <c r="G47" s="27"/>
      <c r="H47" s="30">
        <f>ROUND(H7*I47,0)</f>
        <v>0</v>
      </c>
      <c r="I47" s="27"/>
      <c r="J47" s="30">
        <f>ROUND(J7*K47,0)</f>
        <v>0</v>
      </c>
      <c r="K47" s="27"/>
      <c r="L47" s="30">
        <f>ROUND(L7*M47,0)</f>
        <v>0</v>
      </c>
      <c r="M47" s="27"/>
      <c r="N47" s="30">
        <f>ROUND(N7*O47,0)</f>
        <v>0</v>
      </c>
      <c r="O47" s="27"/>
      <c r="P47" s="30">
        <f>ROUND(P7*Q47,0)</f>
        <v>0</v>
      </c>
      <c r="Q47" s="27"/>
      <c r="R47" s="30">
        <f>ROUND(R7*S47,0)</f>
        <v>0</v>
      </c>
      <c r="S47" s="27"/>
      <c r="T47" s="30">
        <f>ROUND(T7*U47,0)</f>
        <v>0</v>
      </c>
      <c r="U47" s="27"/>
      <c r="V47" s="30">
        <f>ROUND(V7*W47,0)</f>
        <v>0</v>
      </c>
      <c r="W47" s="27"/>
      <c r="X47" s="30">
        <f>ROUND(X7*Y47,0)</f>
        <v>0</v>
      </c>
      <c r="Y47" s="27"/>
      <c r="Z47" s="30">
        <f>ROUND(Z7*AA47,0)</f>
        <v>0</v>
      </c>
      <c r="AA47" s="27"/>
      <c r="AB47" s="29">
        <f t="shared" si="12"/>
        <v>0</v>
      </c>
    </row>
    <row r="48" spans="1:28" ht="14.1" customHeight="1" x14ac:dyDescent="0.15">
      <c r="A48" s="2"/>
      <c r="B48" s="69" t="s">
        <v>23</v>
      </c>
      <c r="C48" s="69"/>
      <c r="D48" s="30">
        <f>ROUND(D7*E48,0)</f>
        <v>0</v>
      </c>
      <c r="E48" s="27"/>
      <c r="F48" s="30">
        <f>ROUND(F7*G48,0)</f>
        <v>0</v>
      </c>
      <c r="G48" s="27"/>
      <c r="H48" s="30">
        <f>ROUND(H7*I48,0)</f>
        <v>0</v>
      </c>
      <c r="I48" s="27"/>
      <c r="J48" s="30">
        <f>ROUND(J7*K48,0)</f>
        <v>0</v>
      </c>
      <c r="K48" s="27"/>
      <c r="L48" s="30">
        <f>ROUND(L7*M48,0)</f>
        <v>0</v>
      </c>
      <c r="M48" s="27"/>
      <c r="N48" s="30">
        <f>ROUND(N7*O48,0)</f>
        <v>0</v>
      </c>
      <c r="O48" s="27"/>
      <c r="P48" s="30">
        <f>ROUND(P7*Q48,0)</f>
        <v>0</v>
      </c>
      <c r="Q48" s="27"/>
      <c r="R48" s="30">
        <f>ROUND(R7*S48,0)</f>
        <v>0</v>
      </c>
      <c r="S48" s="27"/>
      <c r="T48" s="30">
        <f>ROUND(T7*U48,0)</f>
        <v>0</v>
      </c>
      <c r="U48" s="27"/>
      <c r="V48" s="30">
        <f>ROUND(V7*W48,0)</f>
        <v>0</v>
      </c>
      <c r="W48" s="27"/>
      <c r="X48" s="30">
        <f>ROUND(X7*Y48,0)</f>
        <v>0</v>
      </c>
      <c r="Y48" s="27"/>
      <c r="Z48" s="30">
        <f>ROUND(Z7*AA48,0)</f>
        <v>0</v>
      </c>
      <c r="AA48" s="27"/>
      <c r="AB48" s="29">
        <f t="shared" si="12"/>
        <v>0</v>
      </c>
    </row>
    <row r="49" spans="1:28" ht="14.1" customHeight="1" x14ac:dyDescent="0.15">
      <c r="A49" s="2"/>
      <c r="B49" s="70" t="s">
        <v>27</v>
      </c>
      <c r="C49" s="70"/>
      <c r="D49" s="30">
        <f>ROUND(D7*E49,0)</f>
        <v>0</v>
      </c>
      <c r="E49" s="27"/>
      <c r="F49" s="30">
        <f>ROUND(F7*G49,0)</f>
        <v>0</v>
      </c>
      <c r="G49" s="27"/>
      <c r="H49" s="30">
        <f>ROUND(H7*I49,0)</f>
        <v>0</v>
      </c>
      <c r="I49" s="27"/>
      <c r="J49" s="30">
        <f>ROUND(J7*K49,0)</f>
        <v>0</v>
      </c>
      <c r="K49" s="27"/>
      <c r="L49" s="30">
        <f>ROUND(L7*M49,0)</f>
        <v>0</v>
      </c>
      <c r="M49" s="27"/>
      <c r="N49" s="30">
        <f>ROUND(N7*O49,0)</f>
        <v>0</v>
      </c>
      <c r="O49" s="27"/>
      <c r="P49" s="30">
        <f>ROUND(P7*Q49,0)</f>
        <v>0</v>
      </c>
      <c r="Q49" s="27"/>
      <c r="R49" s="30">
        <f>ROUND(R7*S49,0)</f>
        <v>0</v>
      </c>
      <c r="S49" s="27"/>
      <c r="T49" s="30">
        <f>ROUND(T7*U49,0)</f>
        <v>57181551</v>
      </c>
      <c r="U49" s="27">
        <v>57181551</v>
      </c>
      <c r="V49" s="30">
        <f>ROUND(V7*W49,0)</f>
        <v>0</v>
      </c>
      <c r="W49" s="41">
        <v>0</v>
      </c>
      <c r="X49" s="30">
        <f>ROUND(X7*Y49,0)</f>
        <v>0</v>
      </c>
      <c r="Y49" s="27"/>
      <c r="Z49" s="30">
        <f>ROUND(Z7*AA49,0)</f>
        <v>0</v>
      </c>
      <c r="AA49" s="27"/>
      <c r="AB49" s="29">
        <f t="shared" si="12"/>
        <v>57181551</v>
      </c>
    </row>
    <row r="50" spans="1:28" ht="14.1" customHeight="1" x14ac:dyDescent="0.15">
      <c r="A50" s="2"/>
      <c r="B50" s="71" t="s">
        <v>0</v>
      </c>
      <c r="C50" s="72"/>
      <c r="D50" s="30">
        <f t="shared" ref="D50:V50" si="13">SUM(D33:D49)</f>
        <v>0</v>
      </c>
      <c r="E50" s="30">
        <f t="shared" ref="E50:X50" si="14">SUM(E33:E49)</f>
        <v>0</v>
      </c>
      <c r="F50" s="30">
        <f t="shared" ref="F50:L50" si="15">SUM(F33:F49)</f>
        <v>0</v>
      </c>
      <c r="G50" s="30">
        <f t="shared" si="15"/>
        <v>0</v>
      </c>
      <c r="H50" s="30">
        <f t="shared" si="15"/>
        <v>0</v>
      </c>
      <c r="I50" s="30">
        <f t="shared" si="15"/>
        <v>0</v>
      </c>
      <c r="J50" s="30">
        <f t="shared" si="15"/>
        <v>0</v>
      </c>
      <c r="K50" s="30">
        <f t="shared" si="15"/>
        <v>0</v>
      </c>
      <c r="L50" s="30">
        <f t="shared" si="15"/>
        <v>0</v>
      </c>
      <c r="M50" s="30">
        <f>SUM(M33:M49)</f>
        <v>0</v>
      </c>
      <c r="N50" s="30">
        <f t="shared" si="14"/>
        <v>0</v>
      </c>
      <c r="O50" s="30">
        <f t="shared" ref="O50:U50" si="16">SUM(O33:O49)</f>
        <v>0</v>
      </c>
      <c r="P50" s="30">
        <f t="shared" si="16"/>
        <v>8197018</v>
      </c>
      <c r="Q50" s="30">
        <f t="shared" si="16"/>
        <v>8197018</v>
      </c>
      <c r="R50" s="30">
        <f t="shared" si="16"/>
        <v>0</v>
      </c>
      <c r="S50" s="30">
        <f t="shared" si="16"/>
        <v>0</v>
      </c>
      <c r="T50" s="30">
        <f t="shared" si="16"/>
        <v>251757872</v>
      </c>
      <c r="U50" s="30">
        <f t="shared" si="16"/>
        <v>251757872</v>
      </c>
      <c r="V50" s="30">
        <f t="shared" si="13"/>
        <v>0</v>
      </c>
      <c r="W50" s="30">
        <f t="shared" si="14"/>
        <v>0</v>
      </c>
      <c r="X50" s="30">
        <f t="shared" si="14"/>
        <v>0</v>
      </c>
      <c r="Y50" s="30">
        <f t="shared" ref="Y50:Z50" si="17">SUM(Y33:Y49)</f>
        <v>0</v>
      </c>
      <c r="Z50" s="30">
        <f t="shared" si="17"/>
        <v>0</v>
      </c>
      <c r="AA50" s="30">
        <f t="shared" ref="AA50" si="18">SUM(AA33:AA49)</f>
        <v>0</v>
      </c>
      <c r="AB50" s="29">
        <f t="shared" si="12"/>
        <v>259954890</v>
      </c>
    </row>
    <row r="51" spans="1:28" ht="20.100000000000001" customHeight="1" x14ac:dyDescent="0.15">
      <c r="A51" s="2"/>
      <c r="B51" s="8"/>
      <c r="C51" s="9"/>
    </row>
    <row r="52" spans="1:28" ht="20.25" customHeight="1" thickBot="1" x14ac:dyDescent="0.2">
      <c r="A52" s="2"/>
      <c r="B52" s="17" t="s">
        <v>32</v>
      </c>
      <c r="C52" s="4"/>
    </row>
    <row r="53" spans="1:28" ht="37.5" customHeight="1" x14ac:dyDescent="0.15">
      <c r="A53" s="2"/>
      <c r="B53" s="58" t="s">
        <v>6</v>
      </c>
      <c r="C53" s="58"/>
      <c r="D53" s="22" t="s">
        <v>39</v>
      </c>
      <c r="E53" s="22" t="s">
        <v>40</v>
      </c>
      <c r="F53" s="22" t="s">
        <v>39</v>
      </c>
      <c r="G53" s="22" t="s">
        <v>40</v>
      </c>
      <c r="H53" s="22" t="s">
        <v>39</v>
      </c>
      <c r="I53" s="22" t="s">
        <v>40</v>
      </c>
      <c r="J53" s="22" t="s">
        <v>39</v>
      </c>
      <c r="K53" s="22" t="s">
        <v>40</v>
      </c>
      <c r="L53" s="22" t="s">
        <v>39</v>
      </c>
      <c r="M53" s="22" t="s">
        <v>40</v>
      </c>
      <c r="N53" s="22" t="s">
        <v>39</v>
      </c>
      <c r="O53" s="22" t="s">
        <v>40</v>
      </c>
      <c r="P53" s="22" t="s">
        <v>39</v>
      </c>
      <c r="Q53" s="22" t="s">
        <v>40</v>
      </c>
      <c r="R53" s="22" t="s">
        <v>39</v>
      </c>
      <c r="S53" s="22" t="s">
        <v>40</v>
      </c>
      <c r="T53" s="22" t="s">
        <v>39</v>
      </c>
      <c r="U53" s="22" t="s">
        <v>40</v>
      </c>
      <c r="V53" s="22" t="s">
        <v>39</v>
      </c>
      <c r="W53" s="22" t="s">
        <v>40</v>
      </c>
      <c r="X53" s="22" t="s">
        <v>39</v>
      </c>
      <c r="Y53" s="22" t="s">
        <v>40</v>
      </c>
      <c r="Z53" s="22" t="s">
        <v>39</v>
      </c>
      <c r="AA53" s="22" t="s">
        <v>40</v>
      </c>
      <c r="AB53" s="23" t="s">
        <v>30</v>
      </c>
    </row>
    <row r="54" spans="1:28" ht="37.5" customHeight="1" x14ac:dyDescent="0.15">
      <c r="A54" s="2"/>
      <c r="B54" s="58" t="s">
        <v>28</v>
      </c>
      <c r="C54" s="58"/>
      <c r="D54" s="88" t="str">
        <f>D10</f>
        <v>一般財団法人美郷町開発公社</v>
      </c>
      <c r="E54" s="89"/>
      <c r="F54" s="88" t="str">
        <f>F10</f>
        <v>株式会社グリーンロードだいわ</v>
      </c>
      <c r="G54" s="89"/>
      <c r="H54" s="88" t="str">
        <f>H10</f>
        <v>一般社団法人ファームサポート美郷</v>
      </c>
      <c r="I54" s="89"/>
      <c r="J54" s="88" t="str">
        <f>J10</f>
        <v>島根県市町村総合事務組合
(一般会計)</v>
      </c>
      <c r="K54" s="89"/>
      <c r="L54" s="88" t="str">
        <f>L10</f>
        <v>島根県後期高齢者医療広域連合
(一般会計)</v>
      </c>
      <c r="M54" s="89"/>
      <c r="N54" s="88" t="str">
        <f>N10</f>
        <v>島根県後期高齢者医療広域連合
(特別会計)</v>
      </c>
      <c r="O54" s="89"/>
      <c r="P54" s="88" t="str">
        <f>P10</f>
        <v>江津邑智消防組合
（期首入力用 及び 調整用）</v>
      </c>
      <c r="Q54" s="89"/>
      <c r="R54" s="88" t="str">
        <f>R10</f>
        <v>江津邑智消防組合</v>
      </c>
      <c r="S54" s="89"/>
      <c r="T54" s="88" t="str">
        <f>T10</f>
        <v>邑智郡公立病院組合
（期首入力用 及び 調整用）</v>
      </c>
      <c r="U54" s="89"/>
      <c r="V54" s="88" t="str">
        <f>V10</f>
        <v>邑智郡公立病院組合</v>
      </c>
      <c r="W54" s="89"/>
      <c r="X54" s="88" t="str">
        <f>X10</f>
        <v>邑智郡総合事務組合(合計)</v>
      </c>
      <c r="Y54" s="89"/>
      <c r="Z54" s="88">
        <f>Z10</f>
        <v>0</v>
      </c>
      <c r="AA54" s="89"/>
      <c r="AB54" s="24"/>
    </row>
    <row r="55" spans="1:28" ht="14.1" customHeight="1" x14ac:dyDescent="0.15">
      <c r="A55" s="2"/>
      <c r="B55" s="85" t="s">
        <v>14</v>
      </c>
      <c r="C55" s="8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6"/>
    </row>
    <row r="56" spans="1:28" ht="14.1" customHeight="1" x14ac:dyDescent="0.15">
      <c r="A56" s="2"/>
      <c r="B56" s="61" t="s">
        <v>15</v>
      </c>
      <c r="C56" s="61"/>
      <c r="D56" s="30">
        <f>ROUND(D7*E56,0)</f>
        <v>0</v>
      </c>
      <c r="E56" s="27"/>
      <c r="F56" s="30">
        <f>ROUND(F7*G56,0)</f>
        <v>0</v>
      </c>
      <c r="G56" s="27"/>
      <c r="H56" s="30">
        <f>ROUND(H7*I56,0)</f>
        <v>0</v>
      </c>
      <c r="I56" s="27"/>
      <c r="J56" s="30">
        <f>ROUND(J7*K56,0)</f>
        <v>0</v>
      </c>
      <c r="K56" s="27"/>
      <c r="L56" s="30">
        <f>ROUND(L7*M56,0)</f>
        <v>0</v>
      </c>
      <c r="M56" s="27"/>
      <c r="N56" s="30">
        <f>ROUND(N7*O56,0)</f>
        <v>0</v>
      </c>
      <c r="O56" s="27"/>
      <c r="P56" s="30">
        <f>ROUND(P7*Q56,0)</f>
        <v>0</v>
      </c>
      <c r="Q56" s="27"/>
      <c r="R56" s="30">
        <f>ROUND(R7*S56,0)</f>
        <v>0</v>
      </c>
      <c r="S56" s="27"/>
      <c r="T56" s="30">
        <f>ROUND(T7*U56,0)</f>
        <v>0</v>
      </c>
      <c r="U56" s="27"/>
      <c r="V56" s="30">
        <f>ROUND(V7*W56,0)</f>
        <v>0</v>
      </c>
      <c r="W56" s="27"/>
      <c r="X56" s="30">
        <f>ROUND(X7*Y56,0)</f>
        <v>0</v>
      </c>
      <c r="Y56" s="27"/>
      <c r="Z56" s="30">
        <f>ROUND(Z7*AA56,0)</f>
        <v>0</v>
      </c>
      <c r="AA56" s="27"/>
      <c r="AB56" s="29">
        <f t="shared" ref="AB56:AB64" si="19">D56+F56+H56+J56+L56+N56+P56+R56+T56+V56+X56+Z56</f>
        <v>0</v>
      </c>
    </row>
    <row r="57" spans="1:28" ht="14.1" customHeight="1" x14ac:dyDescent="0.15">
      <c r="A57" s="2"/>
      <c r="B57" s="65" t="s">
        <v>16</v>
      </c>
      <c r="C57" s="65"/>
      <c r="D57" s="30">
        <f>ROUND(D7*E57,0)</f>
        <v>0</v>
      </c>
      <c r="E57" s="27"/>
      <c r="F57" s="30">
        <f>ROUND(F7*G57,0)</f>
        <v>0</v>
      </c>
      <c r="G57" s="27"/>
      <c r="H57" s="30">
        <f>ROUND(H7*I57,0)</f>
        <v>0</v>
      </c>
      <c r="I57" s="27"/>
      <c r="J57" s="30">
        <f>ROUND(J7*K57,0)</f>
        <v>0</v>
      </c>
      <c r="K57" s="27"/>
      <c r="L57" s="30">
        <f>ROUND(L7*M57,0)</f>
        <v>0</v>
      </c>
      <c r="M57" s="27"/>
      <c r="N57" s="30">
        <f>ROUND(N7*O57,0)</f>
        <v>0</v>
      </c>
      <c r="O57" s="27"/>
      <c r="P57" s="30">
        <f>ROUND(P7*Q57,0)</f>
        <v>0</v>
      </c>
      <c r="Q57" s="27"/>
      <c r="R57" s="30">
        <f>ROUND(R7*S57,0)</f>
        <v>0</v>
      </c>
      <c r="S57" s="27"/>
      <c r="T57" s="30">
        <f>ROUND(T7*U57,0)</f>
        <v>0</v>
      </c>
      <c r="U57" s="27"/>
      <c r="V57" s="30">
        <f>ROUND(V7*W57,0)</f>
        <v>0</v>
      </c>
      <c r="W57" s="27"/>
      <c r="X57" s="30">
        <f>ROUND(X7*Y57,0)</f>
        <v>0</v>
      </c>
      <c r="Y57" s="27"/>
      <c r="Z57" s="30">
        <f>ROUND(Z7*AA57,0)</f>
        <v>0</v>
      </c>
      <c r="AA57" s="27"/>
      <c r="AB57" s="29">
        <f t="shared" si="19"/>
        <v>0</v>
      </c>
    </row>
    <row r="58" spans="1:28" ht="14.1" customHeight="1" x14ac:dyDescent="0.15">
      <c r="A58" s="2"/>
      <c r="B58" s="65" t="s">
        <v>17</v>
      </c>
      <c r="C58" s="65"/>
      <c r="D58" s="30">
        <f>ROUND(D7*E58,0)</f>
        <v>0</v>
      </c>
      <c r="E58" s="27"/>
      <c r="F58" s="30">
        <f>ROUND(F7*G58,0)</f>
        <v>0</v>
      </c>
      <c r="G58" s="27"/>
      <c r="H58" s="30">
        <f>ROUND(H7*I58,0)</f>
        <v>0</v>
      </c>
      <c r="I58" s="27"/>
      <c r="J58" s="30">
        <f>ROUND(J7*K58,0)</f>
        <v>0</v>
      </c>
      <c r="K58" s="27"/>
      <c r="L58" s="30">
        <f>ROUND(L7*M58,0)</f>
        <v>0</v>
      </c>
      <c r="M58" s="27"/>
      <c r="N58" s="30">
        <f>ROUND(N7*O58,0)</f>
        <v>0</v>
      </c>
      <c r="O58" s="27"/>
      <c r="P58" s="30">
        <f>ROUND(P7*Q58,0)</f>
        <v>0</v>
      </c>
      <c r="Q58" s="27"/>
      <c r="R58" s="30">
        <f>ROUND(R7*S58,0)</f>
        <v>0</v>
      </c>
      <c r="S58" s="27"/>
      <c r="T58" s="30">
        <f>ROUND(T7*U58,0)</f>
        <v>0</v>
      </c>
      <c r="U58" s="27"/>
      <c r="V58" s="30">
        <f>ROUND(V7*W58,0)</f>
        <v>0</v>
      </c>
      <c r="W58" s="27"/>
      <c r="X58" s="30">
        <f>ROUND(X7*Y58,0)</f>
        <v>0</v>
      </c>
      <c r="Y58" s="27"/>
      <c r="Z58" s="30">
        <f>ROUND(Z7*AA58,0)</f>
        <v>0</v>
      </c>
      <c r="AA58" s="27"/>
      <c r="AB58" s="29">
        <f t="shared" si="19"/>
        <v>0</v>
      </c>
    </row>
    <row r="59" spans="1:28" ht="14.1" customHeight="1" x14ac:dyDescent="0.15">
      <c r="A59" s="2"/>
      <c r="B59" s="61" t="s">
        <v>18</v>
      </c>
      <c r="C59" s="61"/>
      <c r="D59" s="30">
        <f>ROUND(D7*E59,0)</f>
        <v>0</v>
      </c>
      <c r="E59" s="27"/>
      <c r="F59" s="30">
        <f>ROUND(F7*G59,0)</f>
        <v>0</v>
      </c>
      <c r="G59" s="27"/>
      <c r="H59" s="30">
        <f>ROUND(H7*I59,0)</f>
        <v>0</v>
      </c>
      <c r="I59" s="27"/>
      <c r="J59" s="30">
        <f>ROUND(J7*K59,0)</f>
        <v>0</v>
      </c>
      <c r="K59" s="27"/>
      <c r="L59" s="30">
        <f>ROUND(L7*M59,0)</f>
        <v>0</v>
      </c>
      <c r="M59" s="27"/>
      <c r="N59" s="30">
        <f>ROUND(N7*O59,0)</f>
        <v>0</v>
      </c>
      <c r="O59" s="27"/>
      <c r="P59" s="30">
        <f>ROUND(P7*Q59,0)</f>
        <v>0</v>
      </c>
      <c r="Q59" s="27"/>
      <c r="R59" s="30">
        <f>ROUND(R7*S59,0)</f>
        <v>0</v>
      </c>
      <c r="S59" s="27"/>
      <c r="T59" s="30">
        <f>ROUND(T7*U59,0)</f>
        <v>0</v>
      </c>
      <c r="U59" s="27"/>
      <c r="V59" s="30">
        <f>ROUND(V7*W59,0)</f>
        <v>0</v>
      </c>
      <c r="W59" s="27"/>
      <c r="X59" s="30">
        <f>ROUND(X7*Y59,0)</f>
        <v>0</v>
      </c>
      <c r="Y59" s="27"/>
      <c r="Z59" s="30">
        <f>ROUND(Z7*AA59,0)</f>
        <v>0</v>
      </c>
      <c r="AA59" s="27"/>
      <c r="AB59" s="29">
        <f t="shared" si="19"/>
        <v>0</v>
      </c>
    </row>
    <row r="60" spans="1:28" ht="14.1" customHeight="1" x14ac:dyDescent="0.15">
      <c r="A60" s="2"/>
      <c r="B60" s="67" t="s">
        <v>19</v>
      </c>
      <c r="C60" s="67"/>
      <c r="D60" s="30">
        <f>ROUND(D7*E60,0)</f>
        <v>0</v>
      </c>
      <c r="E60" s="27"/>
      <c r="F60" s="30">
        <f>ROUND(F7*G60,0)</f>
        <v>0</v>
      </c>
      <c r="G60" s="27"/>
      <c r="H60" s="30">
        <f>ROUND(H7*I60,0)</f>
        <v>0</v>
      </c>
      <c r="I60" s="27"/>
      <c r="J60" s="30">
        <f>ROUND(J7*K60,0)</f>
        <v>0</v>
      </c>
      <c r="K60" s="27"/>
      <c r="L60" s="30">
        <f>ROUND(L7*M60,0)</f>
        <v>0</v>
      </c>
      <c r="M60" s="27"/>
      <c r="N60" s="30">
        <f>ROUND(N7*O60,0)</f>
        <v>0</v>
      </c>
      <c r="O60" s="27"/>
      <c r="P60" s="30">
        <f>ROUND(P7*Q60,0)</f>
        <v>0</v>
      </c>
      <c r="Q60" s="27"/>
      <c r="R60" s="30">
        <f>ROUND(R7*S60,0)</f>
        <v>0</v>
      </c>
      <c r="S60" s="27"/>
      <c r="T60" s="30">
        <f>ROUND(T7*U60,0)</f>
        <v>0</v>
      </c>
      <c r="U60" s="27"/>
      <c r="V60" s="30">
        <f>ROUND(V7*W60,0)</f>
        <v>0</v>
      </c>
      <c r="W60" s="27"/>
      <c r="X60" s="30">
        <f>ROUND(X7*Y60,0)</f>
        <v>0</v>
      </c>
      <c r="Y60" s="27"/>
      <c r="Z60" s="30">
        <f>ROUND(Z7*AA60,0)</f>
        <v>0</v>
      </c>
      <c r="AA60" s="27"/>
      <c r="AB60" s="29">
        <f t="shared" si="19"/>
        <v>0</v>
      </c>
    </row>
    <row r="61" spans="1:28" ht="14.1" customHeight="1" x14ac:dyDescent="0.15">
      <c r="A61" s="2"/>
      <c r="B61" s="66" t="s">
        <v>20</v>
      </c>
      <c r="C61" s="66"/>
      <c r="D61" s="30">
        <f>ROUND(D7*E61,0)</f>
        <v>0</v>
      </c>
      <c r="E61" s="27"/>
      <c r="F61" s="30">
        <f>ROUND(F7*G61,0)</f>
        <v>0</v>
      </c>
      <c r="G61" s="27"/>
      <c r="H61" s="30">
        <f>ROUND(H7*I61,0)</f>
        <v>0</v>
      </c>
      <c r="I61" s="27"/>
      <c r="J61" s="30">
        <f>ROUND(J7*K61,0)</f>
        <v>0</v>
      </c>
      <c r="K61" s="27"/>
      <c r="L61" s="30">
        <f>ROUND(L7*M61,0)</f>
        <v>0</v>
      </c>
      <c r="M61" s="27"/>
      <c r="N61" s="30">
        <f>ROUND(N7*O61,0)</f>
        <v>0</v>
      </c>
      <c r="O61" s="27"/>
      <c r="P61" s="30">
        <f>ROUND(P7*Q61,0)</f>
        <v>0</v>
      </c>
      <c r="Q61" s="27"/>
      <c r="R61" s="30">
        <f>ROUND(R7*S61,0)</f>
        <v>0</v>
      </c>
      <c r="S61" s="27"/>
      <c r="T61" s="30">
        <f>ROUND(T7*U61,0)</f>
        <v>0</v>
      </c>
      <c r="U61" s="27"/>
      <c r="V61" s="30">
        <f>ROUND(V7*W61,0)</f>
        <v>0</v>
      </c>
      <c r="W61" s="27"/>
      <c r="X61" s="30">
        <f>ROUND(X7*Y61,0)</f>
        <v>0</v>
      </c>
      <c r="Y61" s="27"/>
      <c r="Z61" s="30">
        <f>ROUND(Z7*AA61,0)</f>
        <v>0</v>
      </c>
      <c r="AA61" s="27"/>
      <c r="AB61" s="29">
        <f t="shared" si="19"/>
        <v>0</v>
      </c>
    </row>
    <row r="62" spans="1:28" ht="14.1" customHeight="1" x14ac:dyDescent="0.15">
      <c r="A62" s="2"/>
      <c r="B62" s="67" t="s">
        <v>21</v>
      </c>
      <c r="C62" s="67"/>
      <c r="D62" s="30">
        <f>ROUND(D7*E62,0)</f>
        <v>0</v>
      </c>
      <c r="E62" s="27"/>
      <c r="F62" s="30">
        <f>ROUND(F7*G62,0)</f>
        <v>0</v>
      </c>
      <c r="G62" s="27"/>
      <c r="H62" s="30">
        <f>ROUND(H7*I62,0)</f>
        <v>0</v>
      </c>
      <c r="I62" s="27"/>
      <c r="J62" s="30">
        <f>ROUND(J7*K62,0)</f>
        <v>0</v>
      </c>
      <c r="K62" s="27"/>
      <c r="L62" s="30">
        <f>ROUND(L7*M62,0)</f>
        <v>0</v>
      </c>
      <c r="M62" s="27"/>
      <c r="N62" s="30">
        <f>ROUND(N7*O62,0)</f>
        <v>0</v>
      </c>
      <c r="O62" s="27"/>
      <c r="P62" s="30">
        <f>ROUND(P7*Q62,0)</f>
        <v>0</v>
      </c>
      <c r="Q62" s="27"/>
      <c r="R62" s="30">
        <f>ROUND(R7*S62,0)</f>
        <v>0</v>
      </c>
      <c r="S62" s="27"/>
      <c r="T62" s="30">
        <f>ROUND(T7*U62,0)</f>
        <v>0</v>
      </c>
      <c r="U62" s="27"/>
      <c r="V62" s="30">
        <f>ROUND(V7*W62,0)</f>
        <v>0</v>
      </c>
      <c r="W62" s="27"/>
      <c r="X62" s="30">
        <f>ROUND(X7*Y62,0)</f>
        <v>0</v>
      </c>
      <c r="Y62" s="27"/>
      <c r="Z62" s="30">
        <f>ROUND(Z7*AA62,0)</f>
        <v>0</v>
      </c>
      <c r="AA62" s="27"/>
      <c r="AB62" s="29">
        <f t="shared" si="19"/>
        <v>0</v>
      </c>
    </row>
    <row r="63" spans="1:28" ht="14.1" customHeight="1" x14ac:dyDescent="0.15">
      <c r="A63" s="2"/>
      <c r="B63" s="65" t="s">
        <v>22</v>
      </c>
      <c r="C63" s="65"/>
      <c r="D63" s="30">
        <f>ROUND(D7*E63,0)</f>
        <v>0</v>
      </c>
      <c r="E63" s="27"/>
      <c r="F63" s="30">
        <f>ROUND(F7*G63,0)</f>
        <v>0</v>
      </c>
      <c r="G63" s="27"/>
      <c r="H63" s="30">
        <f>ROUND(H7*I63,0)</f>
        <v>0</v>
      </c>
      <c r="I63" s="27"/>
      <c r="J63" s="30">
        <f>ROUND(J7*K63,0)</f>
        <v>0</v>
      </c>
      <c r="K63" s="27"/>
      <c r="L63" s="30">
        <f>ROUND(L7*M63,0)</f>
        <v>0</v>
      </c>
      <c r="M63" s="27"/>
      <c r="N63" s="30">
        <f>ROUND(N7*O63,0)</f>
        <v>0</v>
      </c>
      <c r="O63" s="27"/>
      <c r="P63" s="30">
        <f>ROUND(P7*Q63,0)</f>
        <v>0</v>
      </c>
      <c r="Q63" s="27"/>
      <c r="R63" s="30">
        <f>ROUND(R7*S63,0)</f>
        <v>0</v>
      </c>
      <c r="S63" s="27"/>
      <c r="T63" s="30">
        <f>ROUND(T7*U63,0)</f>
        <v>0</v>
      </c>
      <c r="U63" s="27"/>
      <c r="V63" s="30">
        <f>ROUND(V7*W63,0)</f>
        <v>0</v>
      </c>
      <c r="W63" s="27"/>
      <c r="X63" s="30">
        <f>ROUND(X7*Y63,0)</f>
        <v>0</v>
      </c>
      <c r="Y63" s="27"/>
      <c r="Z63" s="30">
        <f>ROUND(Z7*AA63,0)</f>
        <v>0</v>
      </c>
      <c r="AA63" s="27"/>
      <c r="AB63" s="29">
        <f t="shared" si="19"/>
        <v>0</v>
      </c>
    </row>
    <row r="64" spans="1:28" ht="14.1" customHeight="1" x14ac:dyDescent="0.15">
      <c r="A64" s="2"/>
      <c r="B64" s="65" t="s">
        <v>23</v>
      </c>
      <c r="C64" s="65"/>
      <c r="D64" s="30">
        <f>ROUND(D7*E64,0)</f>
        <v>0</v>
      </c>
      <c r="E64" s="27"/>
      <c r="F64" s="30">
        <f>ROUND(F7*G64,0)</f>
        <v>0</v>
      </c>
      <c r="G64" s="27"/>
      <c r="H64" s="30">
        <f>ROUND(H7*I64,0)</f>
        <v>0</v>
      </c>
      <c r="I64" s="27"/>
      <c r="J64" s="30">
        <f>ROUND(J7*K64,0)</f>
        <v>0</v>
      </c>
      <c r="K64" s="27"/>
      <c r="L64" s="30">
        <f>ROUND(L7*M64,0)</f>
        <v>0</v>
      </c>
      <c r="M64" s="27"/>
      <c r="N64" s="30">
        <f>ROUND(N7*O64,0)</f>
        <v>0</v>
      </c>
      <c r="O64" s="27"/>
      <c r="P64" s="30">
        <f>ROUND(P7*Q64,0)</f>
        <v>0</v>
      </c>
      <c r="Q64" s="27"/>
      <c r="R64" s="30">
        <f>ROUND(R7*S64,0)</f>
        <v>0</v>
      </c>
      <c r="S64" s="27"/>
      <c r="T64" s="30">
        <f>ROUND(T7*U64,0)</f>
        <v>0</v>
      </c>
      <c r="U64" s="27"/>
      <c r="V64" s="30">
        <f>ROUND(V7*W64,0)</f>
        <v>0</v>
      </c>
      <c r="W64" s="27"/>
      <c r="X64" s="30">
        <f>ROUND(X7*Y64,0)</f>
        <v>0</v>
      </c>
      <c r="Y64" s="27"/>
      <c r="Z64" s="30">
        <f>ROUND(Z7*AA64,0)</f>
        <v>0</v>
      </c>
      <c r="AA64" s="27"/>
      <c r="AB64" s="29">
        <f t="shared" si="19"/>
        <v>0</v>
      </c>
    </row>
    <row r="65" spans="1:28" ht="14.1" customHeight="1" x14ac:dyDescent="0.15">
      <c r="A65" s="2"/>
      <c r="B65" s="86" t="s">
        <v>24</v>
      </c>
      <c r="C65" s="86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6"/>
    </row>
    <row r="66" spans="1:28" ht="14.1" customHeight="1" x14ac:dyDescent="0.15">
      <c r="A66" s="2"/>
      <c r="B66" s="61" t="s">
        <v>25</v>
      </c>
      <c r="C66" s="61"/>
      <c r="D66" s="30">
        <f>ROUND(D7*E66,0)</f>
        <v>0</v>
      </c>
      <c r="E66" s="27"/>
      <c r="F66" s="30">
        <f>ROUND(F7*G66,0)</f>
        <v>0</v>
      </c>
      <c r="G66" s="27"/>
      <c r="H66" s="30">
        <f>ROUND(H7*I66,0)</f>
        <v>0</v>
      </c>
      <c r="I66" s="27"/>
      <c r="J66" s="30">
        <f>ROUND(J7*K66,0)</f>
        <v>0</v>
      </c>
      <c r="K66" s="27"/>
      <c r="L66" s="30">
        <f>ROUND(L7*M66,0)</f>
        <v>0</v>
      </c>
      <c r="M66" s="27"/>
      <c r="N66" s="30">
        <f>ROUND(N7*O66,0)</f>
        <v>0</v>
      </c>
      <c r="O66" s="27"/>
      <c r="P66" s="30">
        <f>ROUND(P7*Q66,0)</f>
        <v>0</v>
      </c>
      <c r="Q66" s="27"/>
      <c r="R66" s="30">
        <f>ROUND(R7*S66,0)</f>
        <v>0</v>
      </c>
      <c r="S66" s="27"/>
      <c r="T66" s="30">
        <f>ROUND(T7*U66,0)</f>
        <v>0</v>
      </c>
      <c r="U66" s="27"/>
      <c r="V66" s="30">
        <f>ROUND(V7*W66,0)</f>
        <v>0</v>
      </c>
      <c r="W66" s="27"/>
      <c r="X66" s="30">
        <f>ROUND(X7*Y66,0)</f>
        <v>0</v>
      </c>
      <c r="Y66" s="27"/>
      <c r="Z66" s="30">
        <f>ROUND(Z7*AA66,0)</f>
        <v>0</v>
      </c>
      <c r="AA66" s="27"/>
      <c r="AB66" s="29">
        <f t="shared" ref="AB66:AB72" si="20">D66+F66+H66+J66+L66+N66+P66+R66+T66+V66+X66+Z66</f>
        <v>0</v>
      </c>
    </row>
    <row r="67" spans="1:28" ht="14.1" customHeight="1" x14ac:dyDescent="0.15">
      <c r="A67" s="2"/>
      <c r="B67" s="69" t="s">
        <v>26</v>
      </c>
      <c r="C67" s="69"/>
      <c r="D67" s="30">
        <f>ROUND(D7*E67,0)</f>
        <v>0</v>
      </c>
      <c r="E67" s="27"/>
      <c r="F67" s="30">
        <f>ROUND(F7*G67,0)</f>
        <v>0</v>
      </c>
      <c r="G67" s="27"/>
      <c r="H67" s="30">
        <f>ROUND(H7*I67,0)</f>
        <v>0</v>
      </c>
      <c r="I67" s="27"/>
      <c r="J67" s="30">
        <f>ROUND(J7*K67,0)</f>
        <v>0</v>
      </c>
      <c r="K67" s="27"/>
      <c r="L67" s="30">
        <f>ROUND(L7*M67,0)</f>
        <v>0</v>
      </c>
      <c r="M67" s="27"/>
      <c r="N67" s="30">
        <f>ROUND(N7*O67,0)</f>
        <v>0</v>
      </c>
      <c r="O67" s="27"/>
      <c r="P67" s="30">
        <f>ROUND(P7*Q67,0)</f>
        <v>0</v>
      </c>
      <c r="Q67" s="27"/>
      <c r="R67" s="30">
        <f>ROUND(R7*S67,0)</f>
        <v>0</v>
      </c>
      <c r="S67" s="27"/>
      <c r="T67" s="30">
        <f>ROUND(T7*U67,0)</f>
        <v>0</v>
      </c>
      <c r="U67" s="27"/>
      <c r="V67" s="30">
        <f>ROUND(V7*W67,0)</f>
        <v>0</v>
      </c>
      <c r="W67" s="27"/>
      <c r="X67" s="30">
        <f>ROUND(X7*Y67,0)</f>
        <v>0</v>
      </c>
      <c r="Y67" s="27"/>
      <c r="Z67" s="30">
        <f>ROUND(Z7*AA67,0)</f>
        <v>0</v>
      </c>
      <c r="AA67" s="27"/>
      <c r="AB67" s="29">
        <f t="shared" si="20"/>
        <v>0</v>
      </c>
    </row>
    <row r="68" spans="1:28" ht="14.1" customHeight="1" x14ac:dyDescent="0.15">
      <c r="A68" s="2"/>
      <c r="B68" s="70" t="s">
        <v>18</v>
      </c>
      <c r="C68" s="70"/>
      <c r="D68" s="30">
        <f>ROUND(D7*E68,0)</f>
        <v>0</v>
      </c>
      <c r="E68" s="27"/>
      <c r="F68" s="30">
        <f>ROUND(F7*G68,0)</f>
        <v>0</v>
      </c>
      <c r="G68" s="27"/>
      <c r="H68" s="30">
        <f>ROUND(H7*I68,0)</f>
        <v>0</v>
      </c>
      <c r="I68" s="27"/>
      <c r="J68" s="30">
        <f>ROUND(J7*K68,0)</f>
        <v>0</v>
      </c>
      <c r="K68" s="27"/>
      <c r="L68" s="30">
        <f>ROUND(L7*M68,0)</f>
        <v>0</v>
      </c>
      <c r="M68" s="27"/>
      <c r="N68" s="30">
        <f>ROUND(N7*O68,0)</f>
        <v>0</v>
      </c>
      <c r="O68" s="27"/>
      <c r="P68" s="30">
        <f>ROUND(P7*Q68,0)</f>
        <v>0</v>
      </c>
      <c r="Q68" s="27"/>
      <c r="R68" s="30">
        <f>ROUND(R7*S68,0)</f>
        <v>0</v>
      </c>
      <c r="S68" s="27"/>
      <c r="T68" s="30">
        <f>ROUND(T7*U68,0)</f>
        <v>0</v>
      </c>
      <c r="U68" s="27"/>
      <c r="V68" s="30">
        <f>ROUND(V7*W68,0)</f>
        <v>0</v>
      </c>
      <c r="W68" s="27"/>
      <c r="X68" s="30">
        <f>ROUND(X7*Y68,0)</f>
        <v>0</v>
      </c>
      <c r="Y68" s="27"/>
      <c r="Z68" s="30">
        <f>ROUND(Z7*AA68,0)</f>
        <v>0</v>
      </c>
      <c r="AA68" s="27"/>
      <c r="AB68" s="29">
        <f t="shared" si="20"/>
        <v>0</v>
      </c>
    </row>
    <row r="69" spans="1:28" ht="14.1" customHeight="1" x14ac:dyDescent="0.15">
      <c r="A69" s="2"/>
      <c r="B69" s="70" t="s">
        <v>22</v>
      </c>
      <c r="C69" s="70"/>
      <c r="D69" s="30">
        <f>ROUND(D7*E69,0)</f>
        <v>0</v>
      </c>
      <c r="E69" s="27"/>
      <c r="F69" s="30">
        <f>ROUND(F7*G69,0)</f>
        <v>0</v>
      </c>
      <c r="G69" s="27"/>
      <c r="H69" s="30">
        <f>ROUND(H7*I69,0)</f>
        <v>0</v>
      </c>
      <c r="I69" s="27"/>
      <c r="J69" s="30">
        <f>ROUND(J7*K69,0)</f>
        <v>0</v>
      </c>
      <c r="K69" s="27"/>
      <c r="L69" s="30">
        <f>ROUND(L7*M69,0)</f>
        <v>0</v>
      </c>
      <c r="M69" s="27"/>
      <c r="N69" s="30">
        <f>ROUND(N7*O69,0)</f>
        <v>0</v>
      </c>
      <c r="O69" s="27"/>
      <c r="P69" s="30">
        <f>ROUND(P7*Q69,0)</f>
        <v>0</v>
      </c>
      <c r="Q69" s="27"/>
      <c r="R69" s="30">
        <f>ROUND(R7*S69,0)</f>
        <v>0</v>
      </c>
      <c r="S69" s="27"/>
      <c r="T69" s="30">
        <f>ROUND(T7*U69,0)</f>
        <v>0</v>
      </c>
      <c r="U69" s="27"/>
      <c r="V69" s="30">
        <f>ROUND(V7*W69,0)</f>
        <v>0</v>
      </c>
      <c r="W69" s="27"/>
      <c r="X69" s="30">
        <f>ROUND(X7*Y69,0)</f>
        <v>0</v>
      </c>
      <c r="Y69" s="27"/>
      <c r="Z69" s="30">
        <f>ROUND(Z7*AA69,0)</f>
        <v>0</v>
      </c>
      <c r="AA69" s="27"/>
      <c r="AB69" s="29">
        <f t="shared" si="20"/>
        <v>0</v>
      </c>
    </row>
    <row r="70" spans="1:28" ht="14.1" customHeight="1" x14ac:dyDescent="0.15">
      <c r="A70" s="2"/>
      <c r="B70" s="69" t="s">
        <v>23</v>
      </c>
      <c r="C70" s="69"/>
      <c r="D70" s="30">
        <f>ROUND(D7*E70,0)</f>
        <v>0</v>
      </c>
      <c r="E70" s="27"/>
      <c r="F70" s="30">
        <f>ROUND(F7*G70,0)</f>
        <v>0</v>
      </c>
      <c r="G70" s="27"/>
      <c r="H70" s="30">
        <f>ROUND(H7*I70,0)</f>
        <v>0</v>
      </c>
      <c r="I70" s="27"/>
      <c r="J70" s="30">
        <f>ROUND(J7*K70,0)</f>
        <v>0</v>
      </c>
      <c r="K70" s="27"/>
      <c r="L70" s="30">
        <f>ROUND(L7*M70,0)</f>
        <v>0</v>
      </c>
      <c r="M70" s="27"/>
      <c r="N70" s="30">
        <f>ROUND(N7*O70,0)</f>
        <v>0</v>
      </c>
      <c r="O70" s="27"/>
      <c r="P70" s="30">
        <f>ROUND(P7*Q70,0)</f>
        <v>0</v>
      </c>
      <c r="Q70" s="27"/>
      <c r="R70" s="30">
        <f>ROUND(R7*S70,0)</f>
        <v>0</v>
      </c>
      <c r="S70" s="27"/>
      <c r="T70" s="30">
        <f>ROUND(T7*U70,0)</f>
        <v>0</v>
      </c>
      <c r="U70" s="27"/>
      <c r="V70" s="30">
        <f>ROUND(V7*W70,0)</f>
        <v>0</v>
      </c>
      <c r="W70" s="27"/>
      <c r="X70" s="30">
        <f>ROUND(X7*Y70,0)</f>
        <v>0</v>
      </c>
      <c r="Y70" s="27"/>
      <c r="Z70" s="30">
        <f>ROUND(Z7*AA70,0)</f>
        <v>0</v>
      </c>
      <c r="AA70" s="27"/>
      <c r="AB70" s="29">
        <f t="shared" si="20"/>
        <v>0</v>
      </c>
    </row>
    <row r="71" spans="1:28" ht="14.1" customHeight="1" x14ac:dyDescent="0.15">
      <c r="A71" s="2"/>
      <c r="B71" s="70" t="s">
        <v>27</v>
      </c>
      <c r="C71" s="70"/>
      <c r="D71" s="30">
        <f>ROUND(D7*E71,0)</f>
        <v>0</v>
      </c>
      <c r="E71" s="27"/>
      <c r="F71" s="30">
        <f>ROUND(F7*G71,0)</f>
        <v>0</v>
      </c>
      <c r="G71" s="27"/>
      <c r="H71" s="30">
        <f>ROUND(H7*I71,0)</f>
        <v>0</v>
      </c>
      <c r="I71" s="27"/>
      <c r="J71" s="30">
        <f>ROUND(J7*K71,0)</f>
        <v>0</v>
      </c>
      <c r="K71" s="27"/>
      <c r="L71" s="30">
        <f>ROUND(L7*M71,0)</f>
        <v>0</v>
      </c>
      <c r="M71" s="27"/>
      <c r="N71" s="30">
        <f>ROUND(N7*O71,0)</f>
        <v>0</v>
      </c>
      <c r="O71" s="27"/>
      <c r="P71" s="30">
        <f>ROUND(P7*Q71,0)</f>
        <v>0</v>
      </c>
      <c r="Q71" s="27"/>
      <c r="R71" s="30">
        <f>ROUND(R7*S71,0)</f>
        <v>0</v>
      </c>
      <c r="S71" s="27"/>
      <c r="T71" s="30">
        <f>ROUND(T7*U71,0)</f>
        <v>0</v>
      </c>
      <c r="U71" s="27"/>
      <c r="V71" s="30">
        <f>ROUND(V7*W71,0)</f>
        <v>0</v>
      </c>
      <c r="W71" s="27">
        <v>0</v>
      </c>
      <c r="X71" s="30">
        <f>ROUND(X7*Y71,0)</f>
        <v>0</v>
      </c>
      <c r="Y71" s="27"/>
      <c r="Z71" s="30">
        <f>ROUND(Z7*AA71,0)</f>
        <v>0</v>
      </c>
      <c r="AA71" s="27"/>
      <c r="AB71" s="29">
        <f t="shared" si="20"/>
        <v>0</v>
      </c>
    </row>
    <row r="72" spans="1:28" ht="14.1" customHeight="1" x14ac:dyDescent="0.15">
      <c r="A72" s="2"/>
      <c r="B72" s="71" t="s">
        <v>0</v>
      </c>
      <c r="C72" s="72"/>
      <c r="D72" s="30">
        <f t="shared" ref="D72:V72" si="21">SUM(D55:D71)</f>
        <v>0</v>
      </c>
      <c r="E72" s="30">
        <f t="shared" ref="E72:X72" si="22">SUM(E55:E71)</f>
        <v>0</v>
      </c>
      <c r="F72" s="30">
        <f t="shared" ref="F72:M72" si="23">SUM(F55:F71)</f>
        <v>0</v>
      </c>
      <c r="G72" s="30">
        <f t="shared" si="23"/>
        <v>0</v>
      </c>
      <c r="H72" s="30">
        <f t="shared" si="23"/>
        <v>0</v>
      </c>
      <c r="I72" s="30">
        <f t="shared" si="23"/>
        <v>0</v>
      </c>
      <c r="J72" s="30">
        <f t="shared" si="23"/>
        <v>0</v>
      </c>
      <c r="K72" s="30">
        <f t="shared" si="23"/>
        <v>0</v>
      </c>
      <c r="L72" s="30">
        <f t="shared" si="23"/>
        <v>0</v>
      </c>
      <c r="M72" s="30">
        <f t="shared" si="23"/>
        <v>0</v>
      </c>
      <c r="N72" s="30">
        <f t="shared" si="22"/>
        <v>0</v>
      </c>
      <c r="O72" s="30">
        <f t="shared" ref="O72:U72" si="24">SUM(O55:O71)</f>
        <v>0</v>
      </c>
      <c r="P72" s="30">
        <f t="shared" si="24"/>
        <v>0</v>
      </c>
      <c r="Q72" s="30">
        <f t="shared" si="24"/>
        <v>0</v>
      </c>
      <c r="R72" s="30">
        <f t="shared" si="24"/>
        <v>0</v>
      </c>
      <c r="S72" s="30">
        <f t="shared" si="24"/>
        <v>0</v>
      </c>
      <c r="T72" s="30">
        <f t="shared" si="24"/>
        <v>0</v>
      </c>
      <c r="U72" s="30">
        <f t="shared" si="24"/>
        <v>0</v>
      </c>
      <c r="V72" s="30">
        <f t="shared" si="21"/>
        <v>0</v>
      </c>
      <c r="W72" s="30">
        <f t="shared" si="22"/>
        <v>0</v>
      </c>
      <c r="X72" s="30">
        <f t="shared" si="22"/>
        <v>0</v>
      </c>
      <c r="Y72" s="30">
        <f t="shared" ref="Y72:Z72" si="25">SUM(Y55:Y71)</f>
        <v>0</v>
      </c>
      <c r="Z72" s="30">
        <f t="shared" si="25"/>
        <v>0</v>
      </c>
      <c r="AA72" s="30">
        <f t="shared" ref="AA72" si="26">SUM(AA55:AA71)</f>
        <v>0</v>
      </c>
      <c r="AB72" s="29">
        <f t="shared" si="20"/>
        <v>0</v>
      </c>
    </row>
    <row r="73" spans="1:28" ht="20.100000000000001" customHeight="1" x14ac:dyDescent="0.15"/>
    <row r="74" spans="1:28" ht="20.25" customHeight="1" thickBot="1" x14ac:dyDescent="0.2">
      <c r="A74" s="2"/>
      <c r="B74" s="17" t="s">
        <v>33</v>
      </c>
      <c r="C74" s="4"/>
    </row>
    <row r="75" spans="1:28" ht="37.5" customHeight="1" x14ac:dyDescent="0.15">
      <c r="A75" s="2"/>
      <c r="B75" s="58" t="s">
        <v>6</v>
      </c>
      <c r="C75" s="58"/>
      <c r="D75" s="22" t="s">
        <v>39</v>
      </c>
      <c r="E75" s="22" t="s">
        <v>40</v>
      </c>
      <c r="F75" s="22" t="s">
        <v>39</v>
      </c>
      <c r="G75" s="22" t="s">
        <v>40</v>
      </c>
      <c r="H75" s="22" t="s">
        <v>39</v>
      </c>
      <c r="I75" s="22" t="s">
        <v>40</v>
      </c>
      <c r="J75" s="22" t="s">
        <v>39</v>
      </c>
      <c r="K75" s="22" t="s">
        <v>40</v>
      </c>
      <c r="L75" s="22" t="s">
        <v>39</v>
      </c>
      <c r="M75" s="22" t="s">
        <v>40</v>
      </c>
      <c r="N75" s="22" t="s">
        <v>39</v>
      </c>
      <c r="O75" s="22" t="s">
        <v>40</v>
      </c>
      <c r="P75" s="22" t="s">
        <v>39</v>
      </c>
      <c r="Q75" s="22" t="s">
        <v>40</v>
      </c>
      <c r="R75" s="22" t="s">
        <v>39</v>
      </c>
      <c r="S75" s="22" t="s">
        <v>40</v>
      </c>
      <c r="T75" s="22" t="s">
        <v>39</v>
      </c>
      <c r="U75" s="22" t="s">
        <v>40</v>
      </c>
      <c r="V75" s="22" t="s">
        <v>39</v>
      </c>
      <c r="W75" s="22" t="s">
        <v>40</v>
      </c>
      <c r="X75" s="22" t="s">
        <v>39</v>
      </c>
      <c r="Y75" s="22" t="s">
        <v>40</v>
      </c>
      <c r="Z75" s="22" t="s">
        <v>39</v>
      </c>
      <c r="AA75" s="22" t="s">
        <v>40</v>
      </c>
      <c r="AB75" s="23" t="s">
        <v>30</v>
      </c>
    </row>
    <row r="76" spans="1:28" ht="37.5" customHeight="1" x14ac:dyDescent="0.15">
      <c r="A76" s="2"/>
      <c r="B76" s="58" t="s">
        <v>28</v>
      </c>
      <c r="C76" s="58"/>
      <c r="D76" s="88" t="str">
        <f>D10</f>
        <v>一般財団法人美郷町開発公社</v>
      </c>
      <c r="E76" s="89"/>
      <c r="F76" s="88" t="str">
        <f>F10</f>
        <v>株式会社グリーンロードだいわ</v>
      </c>
      <c r="G76" s="89"/>
      <c r="H76" s="88" t="str">
        <f>H10</f>
        <v>一般社団法人ファームサポート美郷</v>
      </c>
      <c r="I76" s="89"/>
      <c r="J76" s="88" t="str">
        <f>J10</f>
        <v>島根県市町村総合事務組合
(一般会計)</v>
      </c>
      <c r="K76" s="89"/>
      <c r="L76" s="88" t="str">
        <f>L10</f>
        <v>島根県後期高齢者医療広域連合
(一般会計)</v>
      </c>
      <c r="M76" s="89"/>
      <c r="N76" s="88" t="str">
        <f>N10</f>
        <v>島根県後期高齢者医療広域連合
(特別会計)</v>
      </c>
      <c r="O76" s="89"/>
      <c r="P76" s="88" t="str">
        <f>P10</f>
        <v>江津邑智消防組合
（期首入力用 及び 調整用）</v>
      </c>
      <c r="Q76" s="89"/>
      <c r="R76" s="88" t="str">
        <f>R10</f>
        <v>江津邑智消防組合</v>
      </c>
      <c r="S76" s="89"/>
      <c r="T76" s="88" t="str">
        <f>T10</f>
        <v>邑智郡公立病院組合
（期首入力用 及び 調整用）</v>
      </c>
      <c r="U76" s="89"/>
      <c r="V76" s="88" t="str">
        <f>V10</f>
        <v>邑智郡公立病院組合</v>
      </c>
      <c r="W76" s="89"/>
      <c r="X76" s="88" t="str">
        <f>X10</f>
        <v>邑智郡総合事務組合(合計)</v>
      </c>
      <c r="Y76" s="89"/>
      <c r="Z76" s="88">
        <f>Z10</f>
        <v>0</v>
      </c>
      <c r="AA76" s="89"/>
      <c r="AB76" s="24"/>
    </row>
    <row r="77" spans="1:28" ht="14.1" customHeight="1" x14ac:dyDescent="0.15">
      <c r="A77" s="2"/>
      <c r="B77" s="85" t="s">
        <v>14</v>
      </c>
      <c r="C77" s="8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6"/>
    </row>
    <row r="78" spans="1:28" ht="14.1" customHeight="1" x14ac:dyDescent="0.15">
      <c r="A78" s="2"/>
      <c r="B78" s="61" t="s">
        <v>15</v>
      </c>
      <c r="C78" s="61"/>
      <c r="D78" s="30">
        <f t="shared" ref="D78:AA86" si="27">D12+D34-D56</f>
        <v>0</v>
      </c>
      <c r="E78" s="30">
        <f t="shared" si="27"/>
        <v>0</v>
      </c>
      <c r="F78" s="30">
        <f t="shared" ref="F78:M86" si="28">F12+F34-F56</f>
        <v>0</v>
      </c>
      <c r="G78" s="30">
        <f t="shared" si="28"/>
        <v>0</v>
      </c>
      <c r="H78" s="30">
        <f t="shared" si="28"/>
        <v>0</v>
      </c>
      <c r="I78" s="30">
        <f t="shared" si="28"/>
        <v>0</v>
      </c>
      <c r="J78" s="30">
        <f t="shared" si="28"/>
        <v>6993389</v>
      </c>
      <c r="K78" s="30">
        <f t="shared" si="28"/>
        <v>602130850</v>
      </c>
      <c r="L78" s="30">
        <f t="shared" si="28"/>
        <v>0</v>
      </c>
      <c r="M78" s="30">
        <f t="shared" si="28"/>
        <v>0</v>
      </c>
      <c r="N78" s="30">
        <f t="shared" si="27"/>
        <v>0</v>
      </c>
      <c r="O78" s="30">
        <f t="shared" si="27"/>
        <v>0</v>
      </c>
      <c r="P78" s="30">
        <f t="shared" si="27"/>
        <v>11389736</v>
      </c>
      <c r="Q78" s="30">
        <f t="shared" ref="Q78" si="29">Q12+Q34-Q56</f>
        <v>11389736</v>
      </c>
      <c r="R78" s="30">
        <f t="shared" si="27"/>
        <v>0</v>
      </c>
      <c r="S78" s="30">
        <f t="shared" si="27"/>
        <v>0</v>
      </c>
      <c r="T78" s="30">
        <f t="shared" si="27"/>
        <v>1148937</v>
      </c>
      <c r="U78" s="30">
        <f t="shared" ref="U78" si="30">U12+U34-U56</f>
        <v>1148937</v>
      </c>
      <c r="V78" s="30">
        <f t="shared" ref="V78" si="31">V12+V34-V56</f>
        <v>0</v>
      </c>
      <c r="W78" s="30">
        <f t="shared" ref="W78:X78" si="32">W12+W34-W56</f>
        <v>0</v>
      </c>
      <c r="X78" s="30">
        <f t="shared" si="32"/>
        <v>7247162</v>
      </c>
      <c r="Y78" s="30">
        <f t="shared" ref="Y78:Z78" si="33">Y12+Y34-Y56</f>
        <v>7247162</v>
      </c>
      <c r="Z78" s="30">
        <f t="shared" si="33"/>
        <v>0</v>
      </c>
      <c r="AA78" s="30">
        <f t="shared" si="27"/>
        <v>0</v>
      </c>
      <c r="AB78" s="29">
        <f t="shared" ref="AB78:AB86" si="34">D78+F78+H78+J78+L78+N78+P78+R78+T78+V78+X78+Z78</f>
        <v>26779224</v>
      </c>
    </row>
    <row r="79" spans="1:28" ht="14.1" customHeight="1" x14ac:dyDescent="0.15">
      <c r="A79" s="2"/>
      <c r="B79" s="65" t="s">
        <v>16</v>
      </c>
      <c r="C79" s="65"/>
      <c r="D79" s="30">
        <f t="shared" ref="D79:AA79" si="35">D13+D35-D57</f>
        <v>0</v>
      </c>
      <c r="E79" s="30">
        <f t="shared" si="35"/>
        <v>0</v>
      </c>
      <c r="F79" s="30">
        <f t="shared" si="35"/>
        <v>0</v>
      </c>
      <c r="G79" s="30">
        <f t="shared" si="35"/>
        <v>0</v>
      </c>
      <c r="H79" s="30">
        <f t="shared" si="35"/>
        <v>0</v>
      </c>
      <c r="I79" s="30">
        <f t="shared" si="35"/>
        <v>0</v>
      </c>
      <c r="J79" s="30">
        <f t="shared" si="28"/>
        <v>0</v>
      </c>
      <c r="K79" s="30">
        <f t="shared" si="28"/>
        <v>0</v>
      </c>
      <c r="L79" s="30">
        <f t="shared" si="28"/>
        <v>0</v>
      </c>
      <c r="M79" s="30">
        <f t="shared" si="28"/>
        <v>0</v>
      </c>
      <c r="N79" s="30">
        <f t="shared" si="27"/>
        <v>0</v>
      </c>
      <c r="O79" s="30">
        <f t="shared" si="27"/>
        <v>0</v>
      </c>
      <c r="P79" s="30">
        <f t="shared" si="27"/>
        <v>0</v>
      </c>
      <c r="Q79" s="30">
        <f t="shared" si="27"/>
        <v>0</v>
      </c>
      <c r="R79" s="30">
        <f t="shared" si="27"/>
        <v>0</v>
      </c>
      <c r="S79" s="30">
        <f t="shared" si="27"/>
        <v>0</v>
      </c>
      <c r="T79" s="30">
        <f t="shared" si="27"/>
        <v>0</v>
      </c>
      <c r="U79" s="30">
        <f t="shared" si="27"/>
        <v>0</v>
      </c>
      <c r="V79" s="30">
        <f t="shared" ref="V79" si="36">V13+V35-V57</f>
        <v>0</v>
      </c>
      <c r="W79" s="30">
        <f t="shared" ref="W79:X79" si="37">W13+W35-W57</f>
        <v>0</v>
      </c>
      <c r="X79" s="30">
        <f t="shared" si="37"/>
        <v>0</v>
      </c>
      <c r="Y79" s="30">
        <f t="shared" ref="Y79:Z79" si="38">Y13+Y35-Y57</f>
        <v>0</v>
      </c>
      <c r="Z79" s="30">
        <f t="shared" si="38"/>
        <v>0</v>
      </c>
      <c r="AA79" s="30">
        <f t="shared" si="35"/>
        <v>0</v>
      </c>
      <c r="AB79" s="29">
        <f t="shared" si="34"/>
        <v>0</v>
      </c>
    </row>
    <row r="80" spans="1:28" ht="14.1" customHeight="1" x14ac:dyDescent="0.15">
      <c r="A80" s="2"/>
      <c r="B80" s="65" t="s">
        <v>17</v>
      </c>
      <c r="C80" s="65"/>
      <c r="D80" s="30">
        <f t="shared" ref="D80:AA80" si="39">D14+D36-D58</f>
        <v>4800000</v>
      </c>
      <c r="E80" s="30">
        <f t="shared" si="39"/>
        <v>4800000</v>
      </c>
      <c r="F80" s="30">
        <f t="shared" si="39"/>
        <v>1539992</v>
      </c>
      <c r="G80" s="30">
        <f t="shared" si="39"/>
        <v>1539992</v>
      </c>
      <c r="H80" s="30">
        <f t="shared" si="39"/>
        <v>8176537</v>
      </c>
      <c r="I80" s="30">
        <f t="shared" si="39"/>
        <v>8176537</v>
      </c>
      <c r="J80" s="30">
        <f t="shared" si="28"/>
        <v>41102560</v>
      </c>
      <c r="K80" s="30">
        <f t="shared" si="28"/>
        <v>3538931000</v>
      </c>
      <c r="L80" s="30">
        <f t="shared" si="28"/>
        <v>0</v>
      </c>
      <c r="M80" s="30">
        <f t="shared" si="28"/>
        <v>0</v>
      </c>
      <c r="N80" s="30">
        <f t="shared" si="27"/>
        <v>0</v>
      </c>
      <c r="O80" s="30">
        <f t="shared" si="27"/>
        <v>0</v>
      </c>
      <c r="P80" s="30">
        <f t="shared" si="27"/>
        <v>137086254</v>
      </c>
      <c r="Q80" s="30">
        <f t="shared" si="27"/>
        <v>137086254</v>
      </c>
      <c r="R80" s="30">
        <f t="shared" si="27"/>
        <v>0</v>
      </c>
      <c r="S80" s="30">
        <f t="shared" si="27"/>
        <v>0</v>
      </c>
      <c r="T80" s="30">
        <f t="shared" si="27"/>
        <v>353222259</v>
      </c>
      <c r="U80" s="30">
        <f t="shared" si="27"/>
        <v>353222259</v>
      </c>
      <c r="V80" s="30">
        <f t="shared" ref="V80" si="40">V14+V36-V58</f>
        <v>0</v>
      </c>
      <c r="W80" s="30">
        <f t="shared" ref="W80:X80" si="41">W14+W36-W58</f>
        <v>0</v>
      </c>
      <c r="X80" s="30">
        <f t="shared" si="41"/>
        <v>1061526211</v>
      </c>
      <c r="Y80" s="30">
        <f t="shared" ref="Y80:Z80" si="42">Y14+Y36-Y58</f>
        <v>1061526211</v>
      </c>
      <c r="Z80" s="30">
        <f t="shared" si="42"/>
        <v>0</v>
      </c>
      <c r="AA80" s="30">
        <f t="shared" si="39"/>
        <v>0</v>
      </c>
      <c r="AB80" s="29">
        <f t="shared" si="34"/>
        <v>1607453813</v>
      </c>
    </row>
    <row r="81" spans="1:28" ht="14.1" customHeight="1" x14ac:dyDescent="0.15">
      <c r="A81" s="2"/>
      <c r="B81" s="61" t="s">
        <v>18</v>
      </c>
      <c r="C81" s="61"/>
      <c r="D81" s="30">
        <f t="shared" ref="D81:AA81" si="43">D15+D37-D59</f>
        <v>0</v>
      </c>
      <c r="E81" s="30">
        <f t="shared" si="43"/>
        <v>0</v>
      </c>
      <c r="F81" s="30">
        <f t="shared" si="43"/>
        <v>0</v>
      </c>
      <c r="G81" s="30">
        <f t="shared" si="43"/>
        <v>0</v>
      </c>
      <c r="H81" s="30">
        <f t="shared" si="43"/>
        <v>0</v>
      </c>
      <c r="I81" s="30">
        <f t="shared" si="43"/>
        <v>0</v>
      </c>
      <c r="J81" s="30">
        <f t="shared" si="28"/>
        <v>0</v>
      </c>
      <c r="K81" s="30">
        <f t="shared" si="28"/>
        <v>0</v>
      </c>
      <c r="L81" s="30">
        <f t="shared" si="28"/>
        <v>0</v>
      </c>
      <c r="M81" s="30">
        <f t="shared" si="28"/>
        <v>0</v>
      </c>
      <c r="N81" s="30">
        <f t="shared" si="27"/>
        <v>0</v>
      </c>
      <c r="O81" s="30">
        <f t="shared" si="27"/>
        <v>0</v>
      </c>
      <c r="P81" s="30">
        <f t="shared" si="27"/>
        <v>22849890</v>
      </c>
      <c r="Q81" s="30">
        <f t="shared" si="27"/>
        <v>22849890</v>
      </c>
      <c r="R81" s="30">
        <f t="shared" si="27"/>
        <v>0</v>
      </c>
      <c r="S81" s="30">
        <f t="shared" si="27"/>
        <v>0</v>
      </c>
      <c r="T81" s="30">
        <f t="shared" si="27"/>
        <v>8212830</v>
      </c>
      <c r="U81" s="30">
        <f t="shared" si="27"/>
        <v>8212830</v>
      </c>
      <c r="V81" s="30">
        <f t="shared" ref="V81" si="44">V15+V37-V59</f>
        <v>0</v>
      </c>
      <c r="W81" s="30">
        <f t="shared" ref="W81:X81" si="45">W15+W37-W59</f>
        <v>0</v>
      </c>
      <c r="X81" s="30">
        <f t="shared" si="45"/>
        <v>67022065</v>
      </c>
      <c r="Y81" s="30">
        <f t="shared" ref="Y81:Z81" si="46">Y15+Y37-Y59</f>
        <v>67022065</v>
      </c>
      <c r="Z81" s="30">
        <f t="shared" si="46"/>
        <v>0</v>
      </c>
      <c r="AA81" s="30">
        <f t="shared" si="43"/>
        <v>0</v>
      </c>
      <c r="AB81" s="29">
        <f t="shared" si="34"/>
        <v>98084785</v>
      </c>
    </row>
    <row r="82" spans="1:28" ht="14.1" customHeight="1" x14ac:dyDescent="0.15">
      <c r="A82" s="2"/>
      <c r="B82" s="67" t="s">
        <v>19</v>
      </c>
      <c r="C82" s="67"/>
      <c r="D82" s="30">
        <f t="shared" ref="D82:AA82" si="47">D16+D38-D60</f>
        <v>0</v>
      </c>
      <c r="E82" s="30">
        <f t="shared" si="47"/>
        <v>0</v>
      </c>
      <c r="F82" s="30">
        <f t="shared" si="47"/>
        <v>0</v>
      </c>
      <c r="G82" s="30">
        <f t="shared" si="47"/>
        <v>0</v>
      </c>
      <c r="H82" s="30">
        <f t="shared" si="47"/>
        <v>0</v>
      </c>
      <c r="I82" s="30">
        <f t="shared" si="47"/>
        <v>0</v>
      </c>
      <c r="J82" s="30">
        <f t="shared" si="28"/>
        <v>0</v>
      </c>
      <c r="K82" s="30">
        <f t="shared" si="28"/>
        <v>0</v>
      </c>
      <c r="L82" s="30">
        <f t="shared" si="28"/>
        <v>0</v>
      </c>
      <c r="M82" s="30">
        <f t="shared" si="28"/>
        <v>0</v>
      </c>
      <c r="N82" s="30">
        <f t="shared" si="27"/>
        <v>0</v>
      </c>
      <c r="O82" s="30">
        <f t="shared" si="27"/>
        <v>0</v>
      </c>
      <c r="P82" s="30">
        <f t="shared" si="27"/>
        <v>256039</v>
      </c>
      <c r="Q82" s="30">
        <f t="shared" si="27"/>
        <v>256039</v>
      </c>
      <c r="R82" s="30">
        <f t="shared" si="27"/>
        <v>0</v>
      </c>
      <c r="S82" s="30">
        <f t="shared" si="27"/>
        <v>0</v>
      </c>
      <c r="T82" s="30">
        <f t="shared" si="27"/>
        <v>0</v>
      </c>
      <c r="U82" s="30">
        <f t="shared" si="27"/>
        <v>0</v>
      </c>
      <c r="V82" s="30">
        <f t="shared" ref="V82" si="48">V16+V38-V60</f>
        <v>0</v>
      </c>
      <c r="W82" s="30">
        <f t="shared" ref="W82:X82" si="49">W16+W38-W60</f>
        <v>0</v>
      </c>
      <c r="X82" s="30">
        <f t="shared" si="49"/>
        <v>0</v>
      </c>
      <c r="Y82" s="30">
        <f t="shared" ref="Y82:Z82" si="50">Y16+Y38-Y60</f>
        <v>0</v>
      </c>
      <c r="Z82" s="30">
        <f t="shared" si="50"/>
        <v>0</v>
      </c>
      <c r="AA82" s="30">
        <f t="shared" si="47"/>
        <v>0</v>
      </c>
      <c r="AB82" s="29">
        <f t="shared" si="34"/>
        <v>256039</v>
      </c>
    </row>
    <row r="83" spans="1:28" ht="14.1" customHeight="1" x14ac:dyDescent="0.15">
      <c r="A83" s="2"/>
      <c r="B83" s="66" t="s">
        <v>20</v>
      </c>
      <c r="C83" s="66"/>
      <c r="D83" s="30">
        <f t="shared" ref="D83:AA83" si="51">D17+D39-D61</f>
        <v>0</v>
      </c>
      <c r="E83" s="30">
        <f t="shared" si="51"/>
        <v>0</v>
      </c>
      <c r="F83" s="30">
        <f t="shared" si="51"/>
        <v>0</v>
      </c>
      <c r="G83" s="30">
        <f t="shared" si="51"/>
        <v>0</v>
      </c>
      <c r="H83" s="30">
        <f t="shared" si="51"/>
        <v>0</v>
      </c>
      <c r="I83" s="30">
        <f t="shared" si="51"/>
        <v>0</v>
      </c>
      <c r="J83" s="30">
        <f t="shared" si="28"/>
        <v>0</v>
      </c>
      <c r="K83" s="30">
        <f t="shared" si="28"/>
        <v>0</v>
      </c>
      <c r="L83" s="30">
        <f t="shared" si="28"/>
        <v>0</v>
      </c>
      <c r="M83" s="30">
        <f t="shared" si="28"/>
        <v>0</v>
      </c>
      <c r="N83" s="30">
        <f t="shared" si="27"/>
        <v>0</v>
      </c>
      <c r="O83" s="30">
        <f t="shared" si="27"/>
        <v>0</v>
      </c>
      <c r="P83" s="30">
        <f t="shared" si="27"/>
        <v>0</v>
      </c>
      <c r="Q83" s="30">
        <f t="shared" si="27"/>
        <v>0</v>
      </c>
      <c r="R83" s="30">
        <f t="shared" si="27"/>
        <v>0</v>
      </c>
      <c r="S83" s="30">
        <f t="shared" si="27"/>
        <v>0</v>
      </c>
      <c r="T83" s="30">
        <f t="shared" si="27"/>
        <v>0</v>
      </c>
      <c r="U83" s="30">
        <f t="shared" si="27"/>
        <v>0</v>
      </c>
      <c r="V83" s="30">
        <f t="shared" ref="V83" si="52">V17+V39-V61</f>
        <v>0</v>
      </c>
      <c r="W83" s="30">
        <f t="shared" ref="W83:X83" si="53">W17+W39-W61</f>
        <v>0</v>
      </c>
      <c r="X83" s="30">
        <f t="shared" si="53"/>
        <v>0</v>
      </c>
      <c r="Y83" s="30">
        <f t="shared" ref="Y83:Z83" si="54">Y17+Y39-Y61</f>
        <v>0</v>
      </c>
      <c r="Z83" s="30">
        <f t="shared" si="54"/>
        <v>0</v>
      </c>
      <c r="AA83" s="30">
        <f t="shared" si="51"/>
        <v>0</v>
      </c>
      <c r="AB83" s="29">
        <f t="shared" si="34"/>
        <v>0</v>
      </c>
    </row>
    <row r="84" spans="1:28" ht="14.1" customHeight="1" x14ac:dyDescent="0.15">
      <c r="A84" s="2"/>
      <c r="B84" s="67" t="s">
        <v>21</v>
      </c>
      <c r="C84" s="67"/>
      <c r="D84" s="30">
        <f t="shared" ref="D84:AA84" si="55">D18+D40-D62</f>
        <v>0</v>
      </c>
      <c r="E84" s="30">
        <f t="shared" si="55"/>
        <v>0</v>
      </c>
      <c r="F84" s="30">
        <f t="shared" si="55"/>
        <v>0</v>
      </c>
      <c r="G84" s="30">
        <f t="shared" si="55"/>
        <v>0</v>
      </c>
      <c r="H84" s="30">
        <f t="shared" si="55"/>
        <v>0</v>
      </c>
      <c r="I84" s="30">
        <f t="shared" si="55"/>
        <v>0</v>
      </c>
      <c r="J84" s="30">
        <f t="shared" si="28"/>
        <v>0</v>
      </c>
      <c r="K84" s="30">
        <f t="shared" si="28"/>
        <v>0</v>
      </c>
      <c r="L84" s="30">
        <f t="shared" si="28"/>
        <v>0</v>
      </c>
      <c r="M84" s="30">
        <f t="shared" si="28"/>
        <v>0</v>
      </c>
      <c r="N84" s="30">
        <f t="shared" si="27"/>
        <v>0</v>
      </c>
      <c r="O84" s="30">
        <f t="shared" si="27"/>
        <v>0</v>
      </c>
      <c r="P84" s="30">
        <f t="shared" si="27"/>
        <v>0</v>
      </c>
      <c r="Q84" s="30">
        <f t="shared" si="27"/>
        <v>0</v>
      </c>
      <c r="R84" s="30">
        <f t="shared" si="27"/>
        <v>0</v>
      </c>
      <c r="S84" s="30">
        <f t="shared" si="27"/>
        <v>0</v>
      </c>
      <c r="T84" s="30">
        <f t="shared" si="27"/>
        <v>0</v>
      </c>
      <c r="U84" s="30">
        <f t="shared" si="27"/>
        <v>0</v>
      </c>
      <c r="V84" s="30">
        <f t="shared" ref="V84" si="56">V18+V40-V62</f>
        <v>0</v>
      </c>
      <c r="W84" s="30">
        <f t="shared" ref="W84:X84" si="57">W18+W40-W62</f>
        <v>0</v>
      </c>
      <c r="X84" s="30">
        <f t="shared" si="57"/>
        <v>0</v>
      </c>
      <c r="Y84" s="30">
        <f t="shared" ref="Y84:Z84" si="58">Y18+Y40-Y62</f>
        <v>0</v>
      </c>
      <c r="Z84" s="30">
        <f t="shared" si="58"/>
        <v>0</v>
      </c>
      <c r="AA84" s="30">
        <f t="shared" si="55"/>
        <v>0</v>
      </c>
      <c r="AB84" s="29">
        <f t="shared" si="34"/>
        <v>0</v>
      </c>
    </row>
    <row r="85" spans="1:28" ht="14.1" customHeight="1" x14ac:dyDescent="0.15">
      <c r="A85" s="2"/>
      <c r="B85" s="65" t="s">
        <v>22</v>
      </c>
      <c r="C85" s="65"/>
      <c r="D85" s="30">
        <f t="shared" ref="D85:AA85" si="59">D19+D41-D63</f>
        <v>0</v>
      </c>
      <c r="E85" s="30">
        <f t="shared" si="59"/>
        <v>0</v>
      </c>
      <c r="F85" s="30">
        <f t="shared" si="59"/>
        <v>0</v>
      </c>
      <c r="G85" s="30">
        <f t="shared" si="59"/>
        <v>0</v>
      </c>
      <c r="H85" s="30">
        <f t="shared" si="59"/>
        <v>0</v>
      </c>
      <c r="I85" s="30">
        <f t="shared" si="59"/>
        <v>0</v>
      </c>
      <c r="J85" s="30">
        <f t="shared" si="28"/>
        <v>0</v>
      </c>
      <c r="K85" s="30">
        <f t="shared" si="28"/>
        <v>0</v>
      </c>
      <c r="L85" s="30">
        <f t="shared" si="28"/>
        <v>0</v>
      </c>
      <c r="M85" s="30">
        <f t="shared" si="28"/>
        <v>0</v>
      </c>
      <c r="N85" s="30">
        <f t="shared" si="27"/>
        <v>0</v>
      </c>
      <c r="O85" s="30">
        <f t="shared" si="27"/>
        <v>0</v>
      </c>
      <c r="P85" s="30">
        <f t="shared" si="27"/>
        <v>0</v>
      </c>
      <c r="Q85" s="30">
        <f t="shared" si="27"/>
        <v>0</v>
      </c>
      <c r="R85" s="30">
        <f t="shared" si="27"/>
        <v>0</v>
      </c>
      <c r="S85" s="30">
        <f t="shared" si="27"/>
        <v>0</v>
      </c>
      <c r="T85" s="30">
        <f t="shared" si="27"/>
        <v>8547440</v>
      </c>
      <c r="U85" s="30">
        <f t="shared" si="27"/>
        <v>8547440</v>
      </c>
      <c r="V85" s="30">
        <f t="shared" ref="V85" si="60">V19+V41-V63</f>
        <v>0</v>
      </c>
      <c r="W85" s="30">
        <f t="shared" ref="W85:X85" si="61">W19+W41-W63</f>
        <v>0</v>
      </c>
      <c r="X85" s="30">
        <f t="shared" si="61"/>
        <v>0</v>
      </c>
      <c r="Y85" s="30">
        <f t="shared" ref="Y85:Z85" si="62">Y19+Y41-Y63</f>
        <v>0</v>
      </c>
      <c r="Z85" s="30">
        <f t="shared" si="62"/>
        <v>0</v>
      </c>
      <c r="AA85" s="30">
        <f t="shared" si="59"/>
        <v>0</v>
      </c>
      <c r="AB85" s="29">
        <f t="shared" si="34"/>
        <v>8547440</v>
      </c>
    </row>
    <row r="86" spans="1:28" ht="14.1" customHeight="1" x14ac:dyDescent="0.15">
      <c r="A86" s="2"/>
      <c r="B86" s="65" t="s">
        <v>23</v>
      </c>
      <c r="C86" s="65"/>
      <c r="D86" s="30">
        <f t="shared" ref="D86:AA86" si="63">D20+D42-D64</f>
        <v>0</v>
      </c>
      <c r="E86" s="30">
        <f t="shared" si="63"/>
        <v>0</v>
      </c>
      <c r="F86" s="30">
        <f t="shared" si="63"/>
        <v>0</v>
      </c>
      <c r="G86" s="30">
        <f t="shared" si="63"/>
        <v>0</v>
      </c>
      <c r="H86" s="30">
        <f t="shared" si="63"/>
        <v>0</v>
      </c>
      <c r="I86" s="30">
        <f t="shared" si="63"/>
        <v>0</v>
      </c>
      <c r="J86" s="30">
        <f t="shared" si="28"/>
        <v>0</v>
      </c>
      <c r="K86" s="30">
        <f t="shared" si="28"/>
        <v>0</v>
      </c>
      <c r="L86" s="30">
        <f t="shared" si="28"/>
        <v>0</v>
      </c>
      <c r="M86" s="30">
        <f t="shared" si="28"/>
        <v>0</v>
      </c>
      <c r="N86" s="30">
        <f t="shared" si="27"/>
        <v>0</v>
      </c>
      <c r="O86" s="30">
        <f t="shared" si="27"/>
        <v>0</v>
      </c>
      <c r="P86" s="30">
        <f t="shared" si="27"/>
        <v>8197018</v>
      </c>
      <c r="Q86" s="30">
        <f t="shared" si="27"/>
        <v>8197018</v>
      </c>
      <c r="R86" s="30">
        <f t="shared" si="27"/>
        <v>0</v>
      </c>
      <c r="S86" s="30">
        <f t="shared" si="27"/>
        <v>0</v>
      </c>
      <c r="T86" s="30">
        <f t="shared" si="27"/>
        <v>0</v>
      </c>
      <c r="U86" s="30">
        <f t="shared" si="27"/>
        <v>0</v>
      </c>
      <c r="V86" s="30">
        <f t="shared" ref="V86" si="64">V20+V42-V64</f>
        <v>0</v>
      </c>
      <c r="W86" s="30">
        <f t="shared" ref="W86:X86" si="65">W20+W42-W64</f>
        <v>0</v>
      </c>
      <c r="X86" s="30">
        <f t="shared" si="65"/>
        <v>0</v>
      </c>
      <c r="Y86" s="30">
        <f t="shared" ref="Y86:Z86" si="66">Y20+Y42-Y64</f>
        <v>0</v>
      </c>
      <c r="Z86" s="30">
        <f t="shared" si="66"/>
        <v>0</v>
      </c>
      <c r="AA86" s="30">
        <f t="shared" si="63"/>
        <v>0</v>
      </c>
      <c r="AB86" s="29">
        <f t="shared" si="34"/>
        <v>8197018</v>
      </c>
    </row>
    <row r="87" spans="1:28" ht="14.1" customHeight="1" x14ac:dyDescent="0.15">
      <c r="A87" s="2"/>
      <c r="B87" s="86" t="s">
        <v>24</v>
      </c>
      <c r="C87" s="86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6"/>
    </row>
    <row r="88" spans="1:28" ht="14.1" customHeight="1" x14ac:dyDescent="0.15">
      <c r="A88" s="2"/>
      <c r="B88" s="61" t="s">
        <v>25</v>
      </c>
      <c r="C88" s="61"/>
      <c r="D88" s="30">
        <f t="shared" ref="D88:AA93" si="67">D22+D44-D66</f>
        <v>0</v>
      </c>
      <c r="E88" s="30">
        <f t="shared" si="67"/>
        <v>0</v>
      </c>
      <c r="F88" s="30">
        <f t="shared" ref="F88:M93" si="68">F22+F44-F66</f>
        <v>0</v>
      </c>
      <c r="G88" s="30">
        <f t="shared" si="68"/>
        <v>0</v>
      </c>
      <c r="H88" s="30">
        <f t="shared" si="68"/>
        <v>0</v>
      </c>
      <c r="I88" s="30">
        <f t="shared" si="68"/>
        <v>0</v>
      </c>
      <c r="J88" s="30">
        <f t="shared" si="68"/>
        <v>0</v>
      </c>
      <c r="K88" s="30">
        <f t="shared" si="68"/>
        <v>0</v>
      </c>
      <c r="L88" s="30">
        <f t="shared" si="68"/>
        <v>0</v>
      </c>
      <c r="M88" s="30">
        <f t="shared" si="68"/>
        <v>0</v>
      </c>
      <c r="N88" s="30">
        <f t="shared" si="67"/>
        <v>0</v>
      </c>
      <c r="O88" s="30">
        <f t="shared" si="67"/>
        <v>0</v>
      </c>
      <c r="P88" s="30">
        <f t="shared" si="67"/>
        <v>0</v>
      </c>
      <c r="Q88" s="30">
        <f t="shared" ref="Q88" si="69">Q22+Q44-Q66</f>
        <v>0</v>
      </c>
      <c r="R88" s="30">
        <f t="shared" si="67"/>
        <v>0</v>
      </c>
      <c r="S88" s="30">
        <f t="shared" si="67"/>
        <v>0</v>
      </c>
      <c r="T88" s="30">
        <f t="shared" si="67"/>
        <v>0</v>
      </c>
      <c r="U88" s="30">
        <f t="shared" ref="U88" si="70">U22+U44-U66</f>
        <v>0</v>
      </c>
      <c r="V88" s="30">
        <f t="shared" ref="V88" si="71">V22+V44-V66</f>
        <v>0</v>
      </c>
      <c r="W88" s="30">
        <f t="shared" ref="W88:X88" si="72">W22+W44-W66</f>
        <v>0</v>
      </c>
      <c r="X88" s="30">
        <f t="shared" si="72"/>
        <v>0</v>
      </c>
      <c r="Y88" s="30">
        <f t="shared" ref="Y88:Z88" si="73">Y22+Y44-Y66</f>
        <v>0</v>
      </c>
      <c r="Z88" s="30">
        <f t="shared" si="73"/>
        <v>0</v>
      </c>
      <c r="AA88" s="30">
        <f t="shared" si="67"/>
        <v>0</v>
      </c>
      <c r="AB88" s="29">
        <f t="shared" ref="AB88:AB94" si="74">D88+F88+H88+J88+L88+N88+P88+R88+T88+V88+X88+Z88</f>
        <v>0</v>
      </c>
    </row>
    <row r="89" spans="1:28" ht="14.1" customHeight="1" x14ac:dyDescent="0.15">
      <c r="A89" s="2"/>
      <c r="B89" s="69" t="s">
        <v>26</v>
      </c>
      <c r="C89" s="69"/>
      <c r="D89" s="30">
        <f t="shared" ref="D89:AA89" si="75">D23+D45-D67</f>
        <v>0</v>
      </c>
      <c r="E89" s="30">
        <f t="shared" si="75"/>
        <v>0</v>
      </c>
      <c r="F89" s="30">
        <f t="shared" si="75"/>
        <v>0</v>
      </c>
      <c r="G89" s="30">
        <f t="shared" si="75"/>
        <v>0</v>
      </c>
      <c r="H89" s="30">
        <f t="shared" si="75"/>
        <v>0</v>
      </c>
      <c r="I89" s="30">
        <f t="shared" si="75"/>
        <v>0</v>
      </c>
      <c r="J89" s="30">
        <f t="shared" si="68"/>
        <v>0</v>
      </c>
      <c r="K89" s="30">
        <f t="shared" si="68"/>
        <v>0</v>
      </c>
      <c r="L89" s="30">
        <f t="shared" si="68"/>
        <v>0</v>
      </c>
      <c r="M89" s="30">
        <f t="shared" si="68"/>
        <v>0</v>
      </c>
      <c r="N89" s="30">
        <f t="shared" si="67"/>
        <v>0</v>
      </c>
      <c r="O89" s="30">
        <f t="shared" si="67"/>
        <v>0</v>
      </c>
      <c r="P89" s="30">
        <f t="shared" si="67"/>
        <v>0</v>
      </c>
      <c r="Q89" s="30">
        <f t="shared" si="67"/>
        <v>0</v>
      </c>
      <c r="R89" s="30">
        <f t="shared" si="67"/>
        <v>0</v>
      </c>
      <c r="S89" s="30">
        <f t="shared" si="67"/>
        <v>0</v>
      </c>
      <c r="T89" s="30">
        <f t="shared" si="67"/>
        <v>0</v>
      </c>
      <c r="U89" s="30">
        <f t="shared" si="67"/>
        <v>0</v>
      </c>
      <c r="V89" s="30">
        <f t="shared" ref="V89" si="76">V23+V45-V67</f>
        <v>0</v>
      </c>
      <c r="W89" s="30">
        <f t="shared" ref="W89:X89" si="77">W23+W45-W67</f>
        <v>0</v>
      </c>
      <c r="X89" s="30">
        <f t="shared" si="77"/>
        <v>0</v>
      </c>
      <c r="Y89" s="30">
        <f t="shared" ref="Y89:Z89" si="78">Y23+Y45-Y67</f>
        <v>0</v>
      </c>
      <c r="Z89" s="30">
        <f t="shared" si="78"/>
        <v>0</v>
      </c>
      <c r="AA89" s="30">
        <f t="shared" si="75"/>
        <v>0</v>
      </c>
      <c r="AB89" s="29">
        <f t="shared" si="74"/>
        <v>0</v>
      </c>
    </row>
    <row r="90" spans="1:28" ht="14.1" customHeight="1" x14ac:dyDescent="0.15">
      <c r="A90" s="2"/>
      <c r="B90" s="70" t="s">
        <v>18</v>
      </c>
      <c r="C90" s="70"/>
      <c r="D90" s="30">
        <f t="shared" ref="D90:AA90" si="79">D24+D46-D68</f>
        <v>0</v>
      </c>
      <c r="E90" s="30">
        <f t="shared" si="79"/>
        <v>0</v>
      </c>
      <c r="F90" s="30">
        <f t="shared" si="79"/>
        <v>0</v>
      </c>
      <c r="G90" s="30">
        <f t="shared" si="79"/>
        <v>0</v>
      </c>
      <c r="H90" s="30">
        <f t="shared" si="79"/>
        <v>0</v>
      </c>
      <c r="I90" s="30">
        <f t="shared" si="79"/>
        <v>0</v>
      </c>
      <c r="J90" s="30">
        <f t="shared" si="68"/>
        <v>0</v>
      </c>
      <c r="K90" s="30">
        <f t="shared" si="68"/>
        <v>0</v>
      </c>
      <c r="L90" s="30">
        <f t="shared" si="68"/>
        <v>0</v>
      </c>
      <c r="M90" s="30">
        <f t="shared" si="68"/>
        <v>0</v>
      </c>
      <c r="N90" s="30">
        <f t="shared" si="67"/>
        <v>0</v>
      </c>
      <c r="O90" s="30">
        <f t="shared" si="67"/>
        <v>0</v>
      </c>
      <c r="P90" s="30">
        <f t="shared" si="67"/>
        <v>0</v>
      </c>
      <c r="Q90" s="30">
        <f t="shared" si="67"/>
        <v>0</v>
      </c>
      <c r="R90" s="30">
        <f t="shared" si="67"/>
        <v>0</v>
      </c>
      <c r="S90" s="30">
        <f t="shared" si="67"/>
        <v>0</v>
      </c>
      <c r="T90" s="30">
        <f t="shared" si="67"/>
        <v>0</v>
      </c>
      <c r="U90" s="30">
        <f t="shared" si="67"/>
        <v>0</v>
      </c>
      <c r="V90" s="30">
        <f t="shared" ref="V90" si="80">V24+V46-V68</f>
        <v>0</v>
      </c>
      <c r="W90" s="30">
        <f t="shared" ref="W90:X90" si="81">W24+W46-W68</f>
        <v>0</v>
      </c>
      <c r="X90" s="30">
        <f t="shared" si="81"/>
        <v>0</v>
      </c>
      <c r="Y90" s="30">
        <f t="shared" ref="Y90:Z90" si="82">Y24+Y46-Y68</f>
        <v>0</v>
      </c>
      <c r="Z90" s="30">
        <f t="shared" si="82"/>
        <v>0</v>
      </c>
      <c r="AA90" s="30">
        <f t="shared" si="79"/>
        <v>0</v>
      </c>
      <c r="AB90" s="29">
        <f t="shared" si="74"/>
        <v>0</v>
      </c>
    </row>
    <row r="91" spans="1:28" ht="14.1" customHeight="1" x14ac:dyDescent="0.15">
      <c r="A91" s="2"/>
      <c r="B91" s="70" t="s">
        <v>22</v>
      </c>
      <c r="C91" s="70"/>
      <c r="D91" s="30">
        <f t="shared" ref="D91:AA91" si="83">D25+D47-D69</f>
        <v>0</v>
      </c>
      <c r="E91" s="30">
        <f t="shared" si="83"/>
        <v>0</v>
      </c>
      <c r="F91" s="30">
        <f t="shared" si="83"/>
        <v>0</v>
      </c>
      <c r="G91" s="30">
        <f t="shared" si="83"/>
        <v>0</v>
      </c>
      <c r="H91" s="30">
        <f t="shared" si="83"/>
        <v>0</v>
      </c>
      <c r="I91" s="30">
        <f t="shared" si="83"/>
        <v>0</v>
      </c>
      <c r="J91" s="30">
        <f t="shared" si="68"/>
        <v>0</v>
      </c>
      <c r="K91" s="30">
        <f t="shared" si="68"/>
        <v>0</v>
      </c>
      <c r="L91" s="30">
        <f t="shared" si="68"/>
        <v>0</v>
      </c>
      <c r="M91" s="30">
        <f t="shared" si="68"/>
        <v>0</v>
      </c>
      <c r="N91" s="30">
        <f t="shared" si="67"/>
        <v>0</v>
      </c>
      <c r="O91" s="30">
        <f t="shared" si="67"/>
        <v>0</v>
      </c>
      <c r="P91" s="30">
        <f t="shared" si="67"/>
        <v>0</v>
      </c>
      <c r="Q91" s="30">
        <f t="shared" si="67"/>
        <v>0</v>
      </c>
      <c r="R91" s="30">
        <f t="shared" si="67"/>
        <v>0</v>
      </c>
      <c r="S91" s="30">
        <f t="shared" si="67"/>
        <v>0</v>
      </c>
      <c r="T91" s="30">
        <f t="shared" si="67"/>
        <v>0</v>
      </c>
      <c r="U91" s="30">
        <f t="shared" si="67"/>
        <v>0</v>
      </c>
      <c r="V91" s="30">
        <f t="shared" ref="V91" si="84">V25+V47-V69</f>
        <v>0</v>
      </c>
      <c r="W91" s="30">
        <f t="shared" ref="W91:X91" si="85">W25+W47-W69</f>
        <v>0</v>
      </c>
      <c r="X91" s="30">
        <f t="shared" si="85"/>
        <v>0</v>
      </c>
      <c r="Y91" s="30">
        <f t="shared" ref="Y91:Z91" si="86">Y25+Y47-Y69</f>
        <v>0</v>
      </c>
      <c r="Z91" s="30">
        <f t="shared" si="86"/>
        <v>0</v>
      </c>
      <c r="AA91" s="30">
        <f t="shared" si="83"/>
        <v>0</v>
      </c>
      <c r="AB91" s="29">
        <f t="shared" si="74"/>
        <v>0</v>
      </c>
    </row>
    <row r="92" spans="1:28" ht="14.1" customHeight="1" x14ac:dyDescent="0.15">
      <c r="A92" s="2"/>
      <c r="B92" s="69" t="s">
        <v>23</v>
      </c>
      <c r="C92" s="69"/>
      <c r="D92" s="30">
        <f t="shared" ref="D92:AA92" si="87">D26+D48-D70</f>
        <v>0</v>
      </c>
      <c r="E92" s="30">
        <f t="shared" si="87"/>
        <v>0</v>
      </c>
      <c r="F92" s="30">
        <f t="shared" si="87"/>
        <v>0</v>
      </c>
      <c r="G92" s="30">
        <f t="shared" si="87"/>
        <v>0</v>
      </c>
      <c r="H92" s="30">
        <f t="shared" si="87"/>
        <v>0</v>
      </c>
      <c r="I92" s="30">
        <f t="shared" si="87"/>
        <v>0</v>
      </c>
      <c r="J92" s="30">
        <f t="shared" si="68"/>
        <v>0</v>
      </c>
      <c r="K92" s="30">
        <f t="shared" si="68"/>
        <v>0</v>
      </c>
      <c r="L92" s="30">
        <f t="shared" si="68"/>
        <v>0</v>
      </c>
      <c r="M92" s="30">
        <f t="shared" si="68"/>
        <v>0</v>
      </c>
      <c r="N92" s="30">
        <f t="shared" si="67"/>
        <v>0</v>
      </c>
      <c r="O92" s="30">
        <f t="shared" si="67"/>
        <v>0</v>
      </c>
      <c r="P92" s="30">
        <f t="shared" si="67"/>
        <v>0</v>
      </c>
      <c r="Q92" s="30">
        <f t="shared" si="67"/>
        <v>0</v>
      </c>
      <c r="R92" s="30">
        <f t="shared" si="67"/>
        <v>0</v>
      </c>
      <c r="S92" s="30">
        <f t="shared" si="67"/>
        <v>0</v>
      </c>
      <c r="T92" s="30">
        <f t="shared" si="67"/>
        <v>0</v>
      </c>
      <c r="U92" s="30">
        <f t="shared" si="67"/>
        <v>0</v>
      </c>
      <c r="V92" s="30">
        <f t="shared" ref="V92" si="88">V26+V48-V70</f>
        <v>0</v>
      </c>
      <c r="W92" s="30">
        <f t="shared" ref="W92:X92" si="89">W26+W48-W70</f>
        <v>0</v>
      </c>
      <c r="X92" s="30">
        <f t="shared" si="89"/>
        <v>0</v>
      </c>
      <c r="Y92" s="30">
        <f t="shared" ref="Y92:Z92" si="90">Y26+Y48-Y70</f>
        <v>0</v>
      </c>
      <c r="Z92" s="30">
        <f t="shared" si="90"/>
        <v>0</v>
      </c>
      <c r="AA92" s="30">
        <f t="shared" si="87"/>
        <v>0</v>
      </c>
      <c r="AB92" s="29">
        <f t="shared" si="74"/>
        <v>0</v>
      </c>
    </row>
    <row r="93" spans="1:28" ht="14.1" customHeight="1" x14ac:dyDescent="0.15">
      <c r="A93" s="2"/>
      <c r="B93" s="70" t="s">
        <v>27</v>
      </c>
      <c r="C93" s="70"/>
      <c r="D93" s="30">
        <f t="shared" ref="D93:AA93" si="91">D27+D49-D71</f>
        <v>0</v>
      </c>
      <c r="E93" s="30">
        <f t="shared" si="91"/>
        <v>0</v>
      </c>
      <c r="F93" s="30">
        <f t="shared" si="91"/>
        <v>1833436</v>
      </c>
      <c r="G93" s="30">
        <f t="shared" si="91"/>
        <v>1833436</v>
      </c>
      <c r="H93" s="30">
        <f t="shared" si="91"/>
        <v>432324</v>
      </c>
      <c r="I93" s="30">
        <f t="shared" si="91"/>
        <v>432324</v>
      </c>
      <c r="J93" s="30">
        <f t="shared" si="68"/>
        <v>24111</v>
      </c>
      <c r="K93" s="30">
        <f t="shared" si="68"/>
        <v>2075976</v>
      </c>
      <c r="L93" s="30">
        <f t="shared" si="68"/>
        <v>58180</v>
      </c>
      <c r="M93" s="30">
        <f>M27+M49-M71</f>
        <v>4475404</v>
      </c>
      <c r="N93" s="30">
        <f t="shared" si="67"/>
        <v>22670</v>
      </c>
      <c r="O93" s="30">
        <f>O27+O49-O71</f>
        <v>2266950</v>
      </c>
      <c r="P93" s="30">
        <f t="shared" ref="P93:Q93" si="92">P27+P49-P71</f>
        <v>187059021</v>
      </c>
      <c r="Q93" s="30">
        <f t="shared" si="92"/>
        <v>187059021</v>
      </c>
      <c r="R93" s="30">
        <f t="shared" si="67"/>
        <v>0</v>
      </c>
      <c r="S93" s="30">
        <f t="shared" si="67"/>
        <v>0</v>
      </c>
      <c r="T93" s="30">
        <f t="shared" si="67"/>
        <v>112193339</v>
      </c>
      <c r="U93" s="30">
        <f t="shared" si="67"/>
        <v>112193339</v>
      </c>
      <c r="V93" s="30">
        <f t="shared" ref="V93" si="93">V27+V49-V71</f>
        <v>0</v>
      </c>
      <c r="W93" s="30">
        <f t="shared" ref="W93:X93" si="94">W27+W49-W71</f>
        <v>0</v>
      </c>
      <c r="X93" s="30">
        <f t="shared" si="94"/>
        <v>2894125</v>
      </c>
      <c r="Y93" s="30">
        <f t="shared" ref="Y93:Z93" si="95">Y27+Y49-Y71</f>
        <v>2894125</v>
      </c>
      <c r="Z93" s="30">
        <f t="shared" si="95"/>
        <v>0</v>
      </c>
      <c r="AA93" s="30">
        <f t="shared" si="91"/>
        <v>0</v>
      </c>
      <c r="AB93" s="29">
        <f t="shared" si="74"/>
        <v>304517206</v>
      </c>
    </row>
    <row r="94" spans="1:28" ht="14.1" customHeight="1" x14ac:dyDescent="0.15">
      <c r="A94" s="2"/>
      <c r="B94" s="71" t="s">
        <v>0</v>
      </c>
      <c r="C94" s="72"/>
      <c r="D94" s="30">
        <f t="shared" ref="D94:V94" si="96">SUM(D77:D93)</f>
        <v>4800000</v>
      </c>
      <c r="E94" s="30">
        <f t="shared" ref="E94:X94" si="97">SUM(E77:E93)</f>
        <v>4800000</v>
      </c>
      <c r="F94" s="30">
        <f t="shared" ref="F94:M94" si="98">SUM(F77:F93)</f>
        <v>3373428</v>
      </c>
      <c r="G94" s="30">
        <f t="shared" si="98"/>
        <v>3373428</v>
      </c>
      <c r="H94" s="30">
        <f t="shared" si="98"/>
        <v>8608861</v>
      </c>
      <c r="I94" s="30">
        <f t="shared" si="98"/>
        <v>8608861</v>
      </c>
      <c r="J94" s="30">
        <f t="shared" si="98"/>
        <v>48120060</v>
      </c>
      <c r="K94" s="30">
        <f t="shared" si="98"/>
        <v>4143137826</v>
      </c>
      <c r="L94" s="30">
        <f t="shared" si="98"/>
        <v>58180</v>
      </c>
      <c r="M94" s="30">
        <f t="shared" si="98"/>
        <v>4475404</v>
      </c>
      <c r="N94" s="30">
        <f t="shared" si="97"/>
        <v>22670</v>
      </c>
      <c r="O94" s="30">
        <f t="shared" ref="O94:U94" si="99">SUM(O77:O93)</f>
        <v>2266950</v>
      </c>
      <c r="P94" s="30">
        <f t="shared" si="99"/>
        <v>366837958</v>
      </c>
      <c r="Q94" s="30">
        <f t="shared" si="99"/>
        <v>366837958</v>
      </c>
      <c r="R94" s="30">
        <f t="shared" si="99"/>
        <v>0</v>
      </c>
      <c r="S94" s="30">
        <f t="shared" si="99"/>
        <v>0</v>
      </c>
      <c r="T94" s="30">
        <f t="shared" si="99"/>
        <v>483324805</v>
      </c>
      <c r="U94" s="30">
        <f t="shared" si="99"/>
        <v>483324805</v>
      </c>
      <c r="V94" s="30">
        <f t="shared" si="96"/>
        <v>0</v>
      </c>
      <c r="W94" s="30">
        <f t="shared" si="97"/>
        <v>0</v>
      </c>
      <c r="X94" s="30">
        <f t="shared" si="97"/>
        <v>1138689563</v>
      </c>
      <c r="Y94" s="30">
        <f t="shared" ref="Y94:Z94" si="100">SUM(Y77:Y93)</f>
        <v>1138689563</v>
      </c>
      <c r="Z94" s="30">
        <f t="shared" si="100"/>
        <v>0</v>
      </c>
      <c r="AA94" s="30">
        <f t="shared" ref="AA94" si="101">SUM(AA77:AA93)</f>
        <v>0</v>
      </c>
      <c r="AB94" s="29">
        <f t="shared" si="74"/>
        <v>2053835525</v>
      </c>
    </row>
    <row r="95" spans="1:28" ht="20.100000000000001" customHeight="1" x14ac:dyDescent="0.15"/>
    <row r="96" spans="1:28" ht="20.25" customHeight="1" thickBot="1" x14ac:dyDescent="0.2">
      <c r="A96" s="2"/>
      <c r="B96" s="17" t="s">
        <v>34</v>
      </c>
      <c r="C96" s="4"/>
    </row>
    <row r="97" spans="1:28" ht="37.5" customHeight="1" x14ac:dyDescent="0.15">
      <c r="A97" s="2"/>
      <c r="B97" s="58" t="s">
        <v>6</v>
      </c>
      <c r="C97" s="58"/>
      <c r="D97" s="22" t="s">
        <v>39</v>
      </c>
      <c r="E97" s="22" t="s">
        <v>40</v>
      </c>
      <c r="F97" s="22" t="s">
        <v>39</v>
      </c>
      <c r="G97" s="22" t="s">
        <v>40</v>
      </c>
      <c r="H97" s="22" t="s">
        <v>39</v>
      </c>
      <c r="I97" s="22" t="s">
        <v>40</v>
      </c>
      <c r="J97" s="22" t="s">
        <v>39</v>
      </c>
      <c r="K97" s="22" t="s">
        <v>40</v>
      </c>
      <c r="L97" s="22" t="s">
        <v>39</v>
      </c>
      <c r="M97" s="22" t="s">
        <v>40</v>
      </c>
      <c r="N97" s="22" t="s">
        <v>39</v>
      </c>
      <c r="O97" s="22" t="s">
        <v>40</v>
      </c>
      <c r="P97" s="22" t="s">
        <v>39</v>
      </c>
      <c r="Q97" s="22" t="s">
        <v>40</v>
      </c>
      <c r="R97" s="22" t="s">
        <v>39</v>
      </c>
      <c r="S97" s="22" t="s">
        <v>40</v>
      </c>
      <c r="T97" s="22" t="s">
        <v>39</v>
      </c>
      <c r="U97" s="22" t="s">
        <v>40</v>
      </c>
      <c r="V97" s="22" t="s">
        <v>39</v>
      </c>
      <c r="W97" s="22" t="s">
        <v>40</v>
      </c>
      <c r="X97" s="22" t="s">
        <v>39</v>
      </c>
      <c r="Y97" s="22" t="s">
        <v>40</v>
      </c>
      <c r="Z97" s="22" t="s">
        <v>39</v>
      </c>
      <c r="AA97" s="22" t="s">
        <v>40</v>
      </c>
      <c r="AB97" s="23" t="s">
        <v>30</v>
      </c>
    </row>
    <row r="98" spans="1:28" ht="37.5" customHeight="1" x14ac:dyDescent="0.15">
      <c r="A98" s="2"/>
      <c r="B98" s="58" t="s">
        <v>28</v>
      </c>
      <c r="C98" s="58"/>
      <c r="D98" s="88" t="str">
        <f>D10</f>
        <v>一般財団法人美郷町開発公社</v>
      </c>
      <c r="E98" s="89"/>
      <c r="F98" s="88" t="str">
        <f>F10</f>
        <v>株式会社グリーンロードだいわ</v>
      </c>
      <c r="G98" s="89"/>
      <c r="H98" s="88" t="str">
        <f>H10</f>
        <v>一般社団法人ファームサポート美郷</v>
      </c>
      <c r="I98" s="89"/>
      <c r="J98" s="88" t="str">
        <f>J10</f>
        <v>島根県市町村総合事務組合
(一般会計)</v>
      </c>
      <c r="K98" s="89"/>
      <c r="L98" s="88" t="str">
        <f>L10</f>
        <v>島根県後期高齢者医療広域連合
(一般会計)</v>
      </c>
      <c r="M98" s="89"/>
      <c r="N98" s="88" t="str">
        <f>N10</f>
        <v>島根県後期高齢者医療広域連合
(特別会計)</v>
      </c>
      <c r="O98" s="89"/>
      <c r="P98" s="88" t="str">
        <f>P10</f>
        <v>江津邑智消防組合
（期首入力用 及び 調整用）</v>
      </c>
      <c r="Q98" s="89"/>
      <c r="R98" s="88" t="str">
        <f>R10</f>
        <v>江津邑智消防組合</v>
      </c>
      <c r="S98" s="89"/>
      <c r="T98" s="88" t="str">
        <f>T10</f>
        <v>邑智郡公立病院組合
（期首入力用 及び 調整用）</v>
      </c>
      <c r="U98" s="89"/>
      <c r="V98" s="88" t="str">
        <f>V10</f>
        <v>邑智郡公立病院組合</v>
      </c>
      <c r="W98" s="89"/>
      <c r="X98" s="88" t="str">
        <f>X10</f>
        <v>邑智郡総合事務組合(合計)</v>
      </c>
      <c r="Y98" s="89"/>
      <c r="Z98" s="88">
        <f>Z10</f>
        <v>0</v>
      </c>
      <c r="AA98" s="89"/>
      <c r="AB98" s="24"/>
    </row>
    <row r="99" spans="1:28" ht="14.1" customHeight="1" x14ac:dyDescent="0.15">
      <c r="A99" s="2"/>
      <c r="B99" s="85" t="s">
        <v>14</v>
      </c>
      <c r="C99" s="8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6"/>
    </row>
    <row r="100" spans="1:28" ht="14.1" customHeight="1" x14ac:dyDescent="0.15">
      <c r="A100" s="2"/>
      <c r="B100" s="61" t="s">
        <v>15</v>
      </c>
      <c r="C100" s="61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9">
        <f t="shared" ref="AB100:AB108" si="102">D100+F100+H100+J100+L100+N100+P100+R100+T100+V100+X100+Z100</f>
        <v>0</v>
      </c>
    </row>
    <row r="101" spans="1:28" ht="14.1" customHeight="1" x14ac:dyDescent="0.15">
      <c r="A101" s="2"/>
      <c r="B101" s="65" t="s">
        <v>16</v>
      </c>
      <c r="C101" s="65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9">
        <f t="shared" si="102"/>
        <v>0</v>
      </c>
    </row>
    <row r="102" spans="1:28" ht="14.1" customHeight="1" x14ac:dyDescent="0.15">
      <c r="A102" s="2"/>
      <c r="B102" s="65" t="s">
        <v>17</v>
      </c>
      <c r="C102" s="65"/>
      <c r="D102" s="30">
        <f>ROUND(D7*E102,0)</f>
        <v>2268183</v>
      </c>
      <c r="E102" s="27">
        <v>2268183</v>
      </c>
      <c r="F102" s="30">
        <f>ROUND(F7*G102,0)</f>
        <v>168337</v>
      </c>
      <c r="G102" s="27">
        <v>168337</v>
      </c>
      <c r="H102" s="30">
        <f>ROUND(H7*I102,0)</f>
        <v>1227344</v>
      </c>
      <c r="I102" s="27">
        <v>1227344</v>
      </c>
      <c r="J102" s="30">
        <f>ROUND(J7*K102,0)</f>
        <v>20893801</v>
      </c>
      <c r="K102" s="27">
        <v>1798956592</v>
      </c>
      <c r="L102" s="30">
        <f>ROUND(L7*M102,0)</f>
        <v>0</v>
      </c>
      <c r="M102" s="27"/>
      <c r="N102" s="30">
        <f>ROUND(N7*O102,0)</f>
        <v>0</v>
      </c>
      <c r="O102" s="34"/>
      <c r="P102" s="30">
        <f>ROUND(P7*Q102,0)</f>
        <v>0</v>
      </c>
      <c r="Q102" s="27"/>
      <c r="R102" s="30">
        <f>ROUND(R7*S102,0)</f>
        <v>77533080</v>
      </c>
      <c r="S102" s="27">
        <v>539923957</v>
      </c>
      <c r="T102" s="30">
        <f>ROUND(T7*U102,0)</f>
        <v>0</v>
      </c>
      <c r="U102" s="27"/>
      <c r="V102" s="30">
        <f>ROUND(V7*W102,0)</f>
        <v>235288487</v>
      </c>
      <c r="W102" s="27">
        <v>2063934100</v>
      </c>
      <c r="X102" s="30">
        <f>ROUND(X7*Y102,0)</f>
        <v>959339729</v>
      </c>
      <c r="Y102" s="27">
        <v>959339729</v>
      </c>
      <c r="Z102" s="30">
        <f>ROUND(Z7*AA102,0)</f>
        <v>0</v>
      </c>
      <c r="AA102" s="27"/>
      <c r="AB102" s="29">
        <f t="shared" si="102"/>
        <v>1296718961</v>
      </c>
    </row>
    <row r="103" spans="1:28" ht="14.1" customHeight="1" x14ac:dyDescent="0.15">
      <c r="A103" s="2"/>
      <c r="B103" s="61" t="s">
        <v>18</v>
      </c>
      <c r="C103" s="61"/>
      <c r="D103" s="30">
        <f>ROUND(D7*E103,0)</f>
        <v>0</v>
      </c>
      <c r="E103" s="27"/>
      <c r="F103" s="30">
        <f>ROUND(F7*G103,0)</f>
        <v>0</v>
      </c>
      <c r="G103" s="27"/>
      <c r="H103" s="30">
        <f>ROUND(H7*I103,0)</f>
        <v>0</v>
      </c>
      <c r="I103" s="27"/>
      <c r="J103" s="30">
        <f>ROUND(J7*K103,0)</f>
        <v>0</v>
      </c>
      <c r="K103" s="27"/>
      <c r="L103" s="30">
        <f>ROUND(L7*M103,0)</f>
        <v>0</v>
      </c>
      <c r="M103" s="27"/>
      <c r="N103" s="30">
        <f>ROUND(N7*O103,0)</f>
        <v>0</v>
      </c>
      <c r="O103" s="33"/>
      <c r="P103" s="30">
        <f>ROUND(P7*Q103,0)</f>
        <v>0</v>
      </c>
      <c r="Q103" s="27"/>
      <c r="R103" s="30">
        <f>ROUND(R7*S103,0)</f>
        <v>2903840</v>
      </c>
      <c r="S103" s="27">
        <v>20221728</v>
      </c>
      <c r="T103" s="30">
        <f>ROUND(T7*U103,0)</f>
        <v>0</v>
      </c>
      <c r="U103" s="27"/>
      <c r="V103" s="30">
        <f>ROUND(V7*W103,0)</f>
        <v>5758349</v>
      </c>
      <c r="W103" s="27">
        <v>50511833</v>
      </c>
      <c r="X103" s="30">
        <f>ROUND(X7*Y103,0)</f>
        <v>66608094</v>
      </c>
      <c r="Y103" s="27">
        <v>66608094</v>
      </c>
      <c r="Z103" s="30">
        <f>ROUND(Z7*AA103,0)</f>
        <v>0</v>
      </c>
      <c r="AA103" s="27"/>
      <c r="AB103" s="29">
        <f t="shared" si="102"/>
        <v>75270283</v>
      </c>
    </row>
    <row r="104" spans="1:28" ht="14.1" customHeight="1" x14ac:dyDescent="0.15">
      <c r="A104" s="2"/>
      <c r="B104" s="67" t="s">
        <v>19</v>
      </c>
      <c r="C104" s="67"/>
      <c r="D104" s="30">
        <f>ROUND(D7*E104,0)</f>
        <v>0</v>
      </c>
      <c r="E104" s="27"/>
      <c r="F104" s="30">
        <f>ROUND(F7*G104,0)</f>
        <v>0</v>
      </c>
      <c r="G104" s="27"/>
      <c r="H104" s="30">
        <f>ROUND(H7*I104,0)</f>
        <v>0</v>
      </c>
      <c r="I104" s="27"/>
      <c r="J104" s="30">
        <f>ROUND(J7*K104,0)</f>
        <v>0</v>
      </c>
      <c r="K104" s="27"/>
      <c r="L104" s="30">
        <f>ROUND(L7*M104,0)</f>
        <v>0</v>
      </c>
      <c r="M104" s="27"/>
      <c r="N104" s="30">
        <f>ROUND(N7*O104,0)</f>
        <v>0</v>
      </c>
      <c r="O104" s="27"/>
      <c r="P104" s="30">
        <f>ROUND(P7*Q104,0)</f>
        <v>0</v>
      </c>
      <c r="Q104" s="27"/>
      <c r="R104" s="30">
        <f>ROUND(R7*S104,0)</f>
        <v>256039</v>
      </c>
      <c r="S104" s="27">
        <v>1782998</v>
      </c>
      <c r="T104" s="30">
        <f>ROUND(T7*U104,0)</f>
        <v>0</v>
      </c>
      <c r="U104" s="27"/>
      <c r="V104" s="30">
        <f>ROUND(V7*W104,0)</f>
        <v>0</v>
      </c>
      <c r="W104" s="27"/>
      <c r="X104" s="30">
        <f>ROUND(X7*Y104,0)</f>
        <v>0</v>
      </c>
      <c r="Y104" s="27"/>
      <c r="Z104" s="30">
        <f>ROUND(Z7*AA104,0)</f>
        <v>0</v>
      </c>
      <c r="AA104" s="27"/>
      <c r="AB104" s="29">
        <f t="shared" si="102"/>
        <v>256039</v>
      </c>
    </row>
    <row r="105" spans="1:28" ht="14.1" customHeight="1" x14ac:dyDescent="0.15">
      <c r="A105" s="2"/>
      <c r="B105" s="66" t="s">
        <v>20</v>
      </c>
      <c r="C105" s="66"/>
      <c r="D105" s="30">
        <f>ROUND(D7*E105,0)</f>
        <v>0</v>
      </c>
      <c r="E105" s="27"/>
      <c r="F105" s="30">
        <f>ROUND(F7*G105,0)</f>
        <v>0</v>
      </c>
      <c r="G105" s="27"/>
      <c r="H105" s="30">
        <f>ROUND(H7*I105,0)</f>
        <v>0</v>
      </c>
      <c r="I105" s="27"/>
      <c r="J105" s="30">
        <f>ROUND(J7*K105,0)</f>
        <v>0</v>
      </c>
      <c r="K105" s="27"/>
      <c r="L105" s="30">
        <f>ROUND(L7*M105,0)</f>
        <v>0</v>
      </c>
      <c r="M105" s="27"/>
      <c r="N105" s="30">
        <f>ROUND(N7*O105,0)</f>
        <v>0</v>
      </c>
      <c r="O105" s="27"/>
      <c r="P105" s="30">
        <f>ROUND(P7*Q105,0)</f>
        <v>0</v>
      </c>
      <c r="Q105" s="27"/>
      <c r="R105" s="30">
        <f>ROUND(R7*S105,0)</f>
        <v>0</v>
      </c>
      <c r="S105" s="27"/>
      <c r="T105" s="30">
        <f>ROUND(T7*U105,0)</f>
        <v>0</v>
      </c>
      <c r="U105" s="27"/>
      <c r="V105" s="30">
        <f>ROUND(V7*W105,0)</f>
        <v>0</v>
      </c>
      <c r="W105" s="27"/>
      <c r="X105" s="30">
        <f>ROUND(X7*Y105,0)</f>
        <v>0</v>
      </c>
      <c r="Y105" s="27"/>
      <c r="Z105" s="30">
        <f>ROUND(Z7*AA105,0)</f>
        <v>0</v>
      </c>
      <c r="AA105" s="27"/>
      <c r="AB105" s="29">
        <f t="shared" si="102"/>
        <v>0</v>
      </c>
    </row>
    <row r="106" spans="1:28" ht="14.1" customHeight="1" x14ac:dyDescent="0.15">
      <c r="A106" s="2"/>
      <c r="B106" s="67" t="s">
        <v>21</v>
      </c>
      <c r="C106" s="67"/>
      <c r="D106" s="30">
        <f>ROUND(D7*E106,0)</f>
        <v>0</v>
      </c>
      <c r="E106" s="27"/>
      <c r="F106" s="30">
        <f>ROUND(F7*G106,0)</f>
        <v>0</v>
      </c>
      <c r="G106" s="27"/>
      <c r="H106" s="30">
        <f>ROUND(H7*I106,0)</f>
        <v>0</v>
      </c>
      <c r="I106" s="27"/>
      <c r="J106" s="30">
        <f>ROUND(J7*K106,0)</f>
        <v>0</v>
      </c>
      <c r="K106" s="27"/>
      <c r="L106" s="30">
        <f>ROUND(L7*M106,0)</f>
        <v>0</v>
      </c>
      <c r="M106" s="27"/>
      <c r="N106" s="30">
        <f>ROUND(N7*O106,0)</f>
        <v>0</v>
      </c>
      <c r="O106" s="27"/>
      <c r="P106" s="30">
        <f>ROUND(P7*Q106,0)</f>
        <v>0</v>
      </c>
      <c r="Q106" s="27"/>
      <c r="R106" s="30">
        <f>ROUND(R7*S106,0)</f>
        <v>0</v>
      </c>
      <c r="S106" s="27"/>
      <c r="T106" s="30">
        <f>ROUND(T7*U106,0)</f>
        <v>0</v>
      </c>
      <c r="U106" s="27"/>
      <c r="V106" s="30">
        <f>ROUND(V7*W106,0)</f>
        <v>0</v>
      </c>
      <c r="W106" s="27"/>
      <c r="X106" s="30">
        <f>ROUND(X7*Y106,0)</f>
        <v>0</v>
      </c>
      <c r="Y106" s="27"/>
      <c r="Z106" s="30">
        <f>ROUND(Z7*AA106,0)</f>
        <v>0</v>
      </c>
      <c r="AA106" s="27"/>
      <c r="AB106" s="29">
        <f t="shared" si="102"/>
        <v>0</v>
      </c>
    </row>
    <row r="107" spans="1:28" ht="14.1" customHeight="1" x14ac:dyDescent="0.15">
      <c r="A107" s="2"/>
      <c r="B107" s="65" t="s">
        <v>22</v>
      </c>
      <c r="C107" s="65"/>
      <c r="D107" s="30">
        <f>ROUND(D7*E107,0)</f>
        <v>0</v>
      </c>
      <c r="E107" s="27"/>
      <c r="F107" s="30">
        <f>ROUND(F7*G107,0)</f>
        <v>0</v>
      </c>
      <c r="G107" s="27"/>
      <c r="H107" s="30">
        <f>ROUND(H7*I107,0)</f>
        <v>0</v>
      </c>
      <c r="I107" s="27"/>
      <c r="J107" s="30">
        <f>ROUND(J7*K107,0)</f>
        <v>0</v>
      </c>
      <c r="K107" s="27"/>
      <c r="L107" s="30">
        <f>ROUND(L7*M107,0)</f>
        <v>0</v>
      </c>
      <c r="M107" s="27"/>
      <c r="N107" s="30">
        <f>ROUND(N7*O107,0)</f>
        <v>0</v>
      </c>
      <c r="O107" s="27"/>
      <c r="P107" s="30">
        <f>ROUND(P7*Q107,0)</f>
        <v>0</v>
      </c>
      <c r="Q107" s="27"/>
      <c r="R107" s="30">
        <f>ROUND(R7*S107,0)</f>
        <v>0</v>
      </c>
      <c r="S107" s="27"/>
      <c r="T107" s="30">
        <f>ROUND(T7*U107,0)</f>
        <v>0</v>
      </c>
      <c r="U107" s="27"/>
      <c r="V107" s="30">
        <f>ROUND(V7*W107,0)</f>
        <v>6945663</v>
      </c>
      <c r="W107" s="27">
        <v>60926871</v>
      </c>
      <c r="X107" s="30">
        <f>ROUND(X7*Y107,0)</f>
        <v>0</v>
      </c>
      <c r="Y107" s="27"/>
      <c r="Z107" s="30">
        <f>ROUND(Z7*AA107,0)</f>
        <v>0</v>
      </c>
      <c r="AA107" s="27"/>
      <c r="AB107" s="29">
        <f t="shared" si="102"/>
        <v>6945663</v>
      </c>
    </row>
    <row r="108" spans="1:28" ht="14.1" customHeight="1" x14ac:dyDescent="0.15">
      <c r="A108" s="2"/>
      <c r="B108" s="65" t="s">
        <v>23</v>
      </c>
      <c r="C108" s="65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7"/>
      <c r="Z108" s="28"/>
      <c r="AA108" s="28"/>
      <c r="AB108" s="29">
        <f t="shared" si="102"/>
        <v>0</v>
      </c>
    </row>
    <row r="109" spans="1:28" ht="14.1" customHeight="1" x14ac:dyDescent="0.15">
      <c r="A109" s="2"/>
      <c r="B109" s="86" t="s">
        <v>24</v>
      </c>
      <c r="C109" s="86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6"/>
    </row>
    <row r="110" spans="1:28" ht="14.1" customHeight="1" x14ac:dyDescent="0.15">
      <c r="A110" s="2"/>
      <c r="B110" s="61" t="s">
        <v>25</v>
      </c>
      <c r="C110" s="61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7"/>
      <c r="Z110" s="28"/>
      <c r="AA110" s="28"/>
      <c r="AB110" s="29">
        <f t="shared" ref="AB110:AB116" si="103">D110+F110+H110+J110+L110+N110+P110+R110+T110+V110+X110+Z110</f>
        <v>0</v>
      </c>
    </row>
    <row r="111" spans="1:28" ht="14.1" customHeight="1" x14ac:dyDescent="0.15">
      <c r="A111" s="2"/>
      <c r="B111" s="69" t="s">
        <v>26</v>
      </c>
      <c r="C111" s="69"/>
      <c r="D111" s="30">
        <f>ROUND(D7*E111,0)</f>
        <v>0</v>
      </c>
      <c r="E111" s="27"/>
      <c r="F111" s="30">
        <f>ROUND(F7*G111,0)</f>
        <v>0</v>
      </c>
      <c r="G111" s="27"/>
      <c r="H111" s="30">
        <f>ROUND(H7*I111,0)</f>
        <v>0</v>
      </c>
      <c r="I111" s="27"/>
      <c r="J111" s="30">
        <f>ROUND(J7*K111,0)</f>
        <v>0</v>
      </c>
      <c r="K111" s="27"/>
      <c r="L111" s="30">
        <f>ROUND(L7*M111,0)</f>
        <v>0</v>
      </c>
      <c r="M111" s="27"/>
      <c r="N111" s="30">
        <f>ROUND(N7*O111,0)</f>
        <v>0</v>
      </c>
      <c r="O111" s="27"/>
      <c r="P111" s="30">
        <f>ROUND(P7*Q111,0)</f>
        <v>0</v>
      </c>
      <c r="Q111" s="27"/>
      <c r="R111" s="30">
        <f>ROUND(R7*S111,0)</f>
        <v>0</v>
      </c>
      <c r="S111" s="27"/>
      <c r="T111" s="30">
        <f>ROUND(T7*U111,0)</f>
        <v>0</v>
      </c>
      <c r="U111" s="27"/>
      <c r="V111" s="30">
        <f>ROUND(V7*W111,0)</f>
        <v>0</v>
      </c>
      <c r="W111" s="27"/>
      <c r="X111" s="30">
        <f>ROUND(X7*Y111,0)</f>
        <v>0</v>
      </c>
      <c r="Y111" s="27"/>
      <c r="Z111" s="30">
        <f>ROUND(Z7*AA111,0)</f>
        <v>0</v>
      </c>
      <c r="AA111" s="27"/>
      <c r="AB111" s="29">
        <f t="shared" si="103"/>
        <v>0</v>
      </c>
    </row>
    <row r="112" spans="1:28" ht="14.1" customHeight="1" x14ac:dyDescent="0.15">
      <c r="A112" s="2"/>
      <c r="B112" s="70" t="s">
        <v>18</v>
      </c>
      <c r="C112" s="70"/>
      <c r="D112" s="30">
        <f>ROUND(D7*E112,0)</f>
        <v>0</v>
      </c>
      <c r="E112" s="27"/>
      <c r="F112" s="30">
        <f>ROUND(F7*G112,0)</f>
        <v>0</v>
      </c>
      <c r="G112" s="27"/>
      <c r="H112" s="30">
        <f>ROUND(H7*I112,0)</f>
        <v>0</v>
      </c>
      <c r="I112" s="27"/>
      <c r="J112" s="30">
        <f>ROUND(J7*K112,0)</f>
        <v>0</v>
      </c>
      <c r="K112" s="27"/>
      <c r="L112" s="30">
        <f>ROUND(L7*M112,0)</f>
        <v>0</v>
      </c>
      <c r="M112" s="27"/>
      <c r="N112" s="30">
        <f>ROUND(N7*O112,0)</f>
        <v>0</v>
      </c>
      <c r="O112" s="27"/>
      <c r="P112" s="30">
        <f>ROUND(P7*Q112,0)</f>
        <v>0</v>
      </c>
      <c r="Q112" s="27"/>
      <c r="R112" s="30">
        <f>ROUND(R7*S112,0)</f>
        <v>0</v>
      </c>
      <c r="S112" s="27"/>
      <c r="T112" s="30">
        <f>ROUND(T7*U112,0)</f>
        <v>0</v>
      </c>
      <c r="U112" s="27"/>
      <c r="V112" s="30">
        <f>ROUND(V7*W112,0)</f>
        <v>0</v>
      </c>
      <c r="W112" s="27"/>
      <c r="X112" s="30">
        <f>ROUND(X7*Y112,0)</f>
        <v>0</v>
      </c>
      <c r="Y112" s="27"/>
      <c r="Z112" s="30">
        <f>ROUND(Z7*AA112,0)</f>
        <v>0</v>
      </c>
      <c r="AA112" s="27"/>
      <c r="AB112" s="29">
        <f t="shared" si="103"/>
        <v>0</v>
      </c>
    </row>
    <row r="113" spans="1:28" ht="14.1" customHeight="1" x14ac:dyDescent="0.15">
      <c r="A113" s="2"/>
      <c r="B113" s="70" t="s">
        <v>22</v>
      </c>
      <c r="C113" s="70"/>
      <c r="D113" s="30">
        <f>ROUND(D7*E113,0)</f>
        <v>0</v>
      </c>
      <c r="E113" s="27"/>
      <c r="F113" s="30">
        <f>ROUND(F7*G113,0)</f>
        <v>0</v>
      </c>
      <c r="G113" s="27"/>
      <c r="H113" s="30">
        <f>ROUND(H7*I113,0)</f>
        <v>0</v>
      </c>
      <c r="I113" s="27"/>
      <c r="J113" s="30">
        <f>ROUND(J7*K113,0)</f>
        <v>0</v>
      </c>
      <c r="K113" s="27"/>
      <c r="L113" s="30">
        <f>ROUND(L7*M113,0)</f>
        <v>0</v>
      </c>
      <c r="M113" s="27"/>
      <c r="N113" s="30">
        <f>ROUND(N7*O113,0)</f>
        <v>0</v>
      </c>
      <c r="O113" s="27"/>
      <c r="P113" s="30">
        <f>ROUND(P7*Q113,0)</f>
        <v>0</v>
      </c>
      <c r="Q113" s="27"/>
      <c r="R113" s="30">
        <f>ROUND(R7*S113,0)</f>
        <v>0</v>
      </c>
      <c r="S113" s="27"/>
      <c r="T113" s="30">
        <f>ROUND(T7*U113,0)</f>
        <v>0</v>
      </c>
      <c r="U113" s="27"/>
      <c r="V113" s="30">
        <f>ROUND(V7*W113,0)</f>
        <v>0</v>
      </c>
      <c r="W113" s="27"/>
      <c r="X113" s="30">
        <f>ROUND(X7*Y113,0)</f>
        <v>0</v>
      </c>
      <c r="Y113" s="27"/>
      <c r="Z113" s="30">
        <f>ROUND(Z7*AA113,0)</f>
        <v>0</v>
      </c>
      <c r="AA113" s="27"/>
      <c r="AB113" s="29">
        <f t="shared" si="103"/>
        <v>0</v>
      </c>
    </row>
    <row r="114" spans="1:28" ht="14.1" customHeight="1" x14ac:dyDescent="0.15">
      <c r="A114" s="2"/>
      <c r="B114" s="69" t="s">
        <v>23</v>
      </c>
      <c r="C114" s="69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7"/>
      <c r="Z114" s="28"/>
      <c r="AA114" s="28"/>
      <c r="AB114" s="29">
        <f t="shared" si="103"/>
        <v>0</v>
      </c>
    </row>
    <row r="115" spans="1:28" ht="14.1" customHeight="1" x14ac:dyDescent="0.15">
      <c r="A115" s="2"/>
      <c r="B115" s="70" t="s">
        <v>27</v>
      </c>
      <c r="C115" s="70"/>
      <c r="D115" s="30">
        <f>ROUND(D7*E115,0)</f>
        <v>0</v>
      </c>
      <c r="E115" s="27"/>
      <c r="F115" s="30">
        <f>ROUND(F7*G115,0)</f>
        <v>1792480</v>
      </c>
      <c r="G115" s="27">
        <v>1792480</v>
      </c>
      <c r="H115" s="30">
        <f>ROUND(H7*I115,0)</f>
        <v>360270</v>
      </c>
      <c r="I115" s="27">
        <v>360270</v>
      </c>
      <c r="J115" s="30">
        <f>ROUND(J7*K115,0)</f>
        <v>15652</v>
      </c>
      <c r="K115" s="27">
        <v>1347645</v>
      </c>
      <c r="L115" s="30">
        <f>ROUND(L7*M115,0)</f>
        <v>54239</v>
      </c>
      <c r="M115" s="27">
        <v>4172221</v>
      </c>
      <c r="N115" s="30">
        <f>ROUND(N7*O115,0)</f>
        <v>22669</v>
      </c>
      <c r="O115" s="27">
        <v>2266949</v>
      </c>
      <c r="P115" s="30">
        <f>ROUND(P7*Q115,0)</f>
        <v>0</v>
      </c>
      <c r="Q115" s="27"/>
      <c r="R115" s="30">
        <f>ROUND(R7*S115,0)</f>
        <v>143448220</v>
      </c>
      <c r="S115" s="27">
        <v>998943036</v>
      </c>
      <c r="T115" s="30">
        <f>ROUND(T7*U115,0)</f>
        <v>0</v>
      </c>
      <c r="U115" s="27"/>
      <c r="V115" s="30">
        <f>ROUND(V7*W115,0)</f>
        <v>88512142</v>
      </c>
      <c r="W115" s="27">
        <v>776422296</v>
      </c>
      <c r="X115" s="30">
        <f>ROUND(X7*Y115,0)</f>
        <v>2894124</v>
      </c>
      <c r="Y115" s="27">
        <v>2894124</v>
      </c>
      <c r="Z115" s="30">
        <f>ROUND(Z7*AA115,0)</f>
        <v>0</v>
      </c>
      <c r="AA115" s="27"/>
      <c r="AB115" s="29">
        <f t="shared" si="103"/>
        <v>237099796</v>
      </c>
    </row>
    <row r="116" spans="1:28" ht="14.1" customHeight="1" x14ac:dyDescent="0.15">
      <c r="A116" s="2"/>
      <c r="B116" s="71" t="s">
        <v>0</v>
      </c>
      <c r="C116" s="72"/>
      <c r="D116" s="30">
        <f t="shared" ref="D116:V116" si="104">SUM(D99:D115)</f>
        <v>2268183</v>
      </c>
      <c r="E116" s="30">
        <f t="shared" ref="E116:X116" si="105">SUM(E99:E115)</f>
        <v>2268183</v>
      </c>
      <c r="F116" s="30">
        <f t="shared" ref="F116:M116" si="106">SUM(F99:F115)</f>
        <v>1960817</v>
      </c>
      <c r="G116" s="30">
        <f t="shared" si="106"/>
        <v>1960817</v>
      </c>
      <c r="H116" s="30">
        <f t="shared" si="106"/>
        <v>1587614</v>
      </c>
      <c r="I116" s="30">
        <f t="shared" si="106"/>
        <v>1587614</v>
      </c>
      <c r="J116" s="30">
        <f t="shared" si="106"/>
        <v>20909453</v>
      </c>
      <c r="K116" s="30">
        <f t="shared" si="106"/>
        <v>1800304237</v>
      </c>
      <c r="L116" s="30">
        <f t="shared" si="106"/>
        <v>54239</v>
      </c>
      <c r="M116" s="30">
        <f t="shared" si="106"/>
        <v>4172221</v>
      </c>
      <c r="N116" s="30">
        <f t="shared" si="105"/>
        <v>22669</v>
      </c>
      <c r="O116" s="30">
        <f t="shared" ref="O116:U116" si="107">SUM(O99:O115)</f>
        <v>2266949</v>
      </c>
      <c r="P116" s="30">
        <f t="shared" si="107"/>
        <v>0</v>
      </c>
      <c r="Q116" s="30">
        <f t="shared" si="107"/>
        <v>0</v>
      </c>
      <c r="R116" s="30">
        <f t="shared" si="107"/>
        <v>224141179</v>
      </c>
      <c r="S116" s="30">
        <f t="shared" si="107"/>
        <v>1560871719</v>
      </c>
      <c r="T116" s="30">
        <f t="shared" si="107"/>
        <v>0</v>
      </c>
      <c r="U116" s="30">
        <f t="shared" si="107"/>
        <v>0</v>
      </c>
      <c r="V116" s="30">
        <f t="shared" si="104"/>
        <v>336504641</v>
      </c>
      <c r="W116" s="30">
        <f>SUM(W99:W115)</f>
        <v>2951795100</v>
      </c>
      <c r="X116" s="30">
        <f t="shared" si="105"/>
        <v>1028841947</v>
      </c>
      <c r="Y116" s="30">
        <f t="shared" ref="Y116:Z116" si="108">SUM(Y99:Y115)</f>
        <v>1028841947</v>
      </c>
      <c r="Z116" s="30">
        <f t="shared" si="108"/>
        <v>0</v>
      </c>
      <c r="AA116" s="30">
        <f t="shared" ref="AA116" si="109">SUM(AA99:AA115)</f>
        <v>0</v>
      </c>
      <c r="AB116" s="29">
        <f t="shared" si="103"/>
        <v>1616290742</v>
      </c>
    </row>
    <row r="117" spans="1:28" ht="20.100000000000001" customHeight="1" x14ac:dyDescent="0.15"/>
    <row r="118" spans="1:28" ht="20.25" customHeight="1" thickBot="1" x14ac:dyDescent="0.2">
      <c r="A118" s="2"/>
      <c r="B118" s="17" t="s">
        <v>35</v>
      </c>
      <c r="C118" s="4"/>
    </row>
    <row r="119" spans="1:28" ht="37.5" customHeight="1" x14ac:dyDescent="0.15">
      <c r="A119" s="2"/>
      <c r="B119" s="58" t="s">
        <v>6</v>
      </c>
      <c r="C119" s="58"/>
      <c r="D119" s="22" t="s">
        <v>39</v>
      </c>
      <c r="E119" s="22" t="s">
        <v>40</v>
      </c>
      <c r="F119" s="22" t="s">
        <v>39</v>
      </c>
      <c r="G119" s="22" t="s">
        <v>40</v>
      </c>
      <c r="H119" s="22" t="s">
        <v>39</v>
      </c>
      <c r="I119" s="22" t="s">
        <v>40</v>
      </c>
      <c r="J119" s="22" t="s">
        <v>39</v>
      </c>
      <c r="K119" s="22" t="s">
        <v>40</v>
      </c>
      <c r="L119" s="22" t="s">
        <v>39</v>
      </c>
      <c r="M119" s="22" t="s">
        <v>40</v>
      </c>
      <c r="N119" s="22" t="s">
        <v>39</v>
      </c>
      <c r="O119" s="22" t="s">
        <v>40</v>
      </c>
      <c r="P119" s="22" t="s">
        <v>39</v>
      </c>
      <c r="Q119" s="22" t="s">
        <v>40</v>
      </c>
      <c r="R119" s="22" t="s">
        <v>39</v>
      </c>
      <c r="S119" s="22" t="s">
        <v>40</v>
      </c>
      <c r="T119" s="22" t="s">
        <v>39</v>
      </c>
      <c r="U119" s="22" t="s">
        <v>40</v>
      </c>
      <c r="V119" s="22" t="s">
        <v>39</v>
      </c>
      <c r="W119" s="22" t="s">
        <v>40</v>
      </c>
      <c r="X119" s="22" t="s">
        <v>39</v>
      </c>
      <c r="Y119" s="22" t="s">
        <v>40</v>
      </c>
      <c r="Z119" s="22" t="s">
        <v>39</v>
      </c>
      <c r="AA119" s="22" t="s">
        <v>40</v>
      </c>
      <c r="AB119" s="23" t="s">
        <v>30</v>
      </c>
    </row>
    <row r="120" spans="1:28" ht="37.5" customHeight="1" x14ac:dyDescent="0.15">
      <c r="A120" s="2"/>
      <c r="B120" s="58" t="s">
        <v>28</v>
      </c>
      <c r="C120" s="58"/>
      <c r="D120" s="88" t="str">
        <f>D10</f>
        <v>一般財団法人美郷町開発公社</v>
      </c>
      <c r="E120" s="89"/>
      <c r="F120" s="88" t="str">
        <f>F10</f>
        <v>株式会社グリーンロードだいわ</v>
      </c>
      <c r="G120" s="89"/>
      <c r="H120" s="88" t="str">
        <f>H10</f>
        <v>一般社団法人ファームサポート美郷</v>
      </c>
      <c r="I120" s="89"/>
      <c r="J120" s="88" t="str">
        <f>J10</f>
        <v>島根県市町村総合事務組合
(一般会計)</v>
      </c>
      <c r="K120" s="89"/>
      <c r="L120" s="88" t="str">
        <f>L10</f>
        <v>島根県後期高齢者医療広域連合
(一般会計)</v>
      </c>
      <c r="M120" s="89"/>
      <c r="N120" s="88" t="str">
        <f>N10</f>
        <v>島根県後期高齢者医療広域連合
(特別会計)</v>
      </c>
      <c r="O120" s="89"/>
      <c r="P120" s="88" t="str">
        <f>P10</f>
        <v>江津邑智消防組合
（期首入力用 及び 調整用）</v>
      </c>
      <c r="Q120" s="89"/>
      <c r="R120" s="88" t="str">
        <f>R10</f>
        <v>江津邑智消防組合</v>
      </c>
      <c r="S120" s="89"/>
      <c r="T120" s="88" t="str">
        <f>T10</f>
        <v>邑智郡公立病院組合
（期首入力用 及び 調整用）</v>
      </c>
      <c r="U120" s="89"/>
      <c r="V120" s="88" t="str">
        <f>V10</f>
        <v>邑智郡公立病院組合</v>
      </c>
      <c r="W120" s="89"/>
      <c r="X120" s="88" t="str">
        <f>X10</f>
        <v>邑智郡総合事務組合(合計)</v>
      </c>
      <c r="Y120" s="89"/>
      <c r="Z120" s="88">
        <f>Z10</f>
        <v>0</v>
      </c>
      <c r="AA120" s="89"/>
      <c r="AB120" s="24"/>
    </row>
    <row r="121" spans="1:28" ht="14.1" customHeight="1" x14ac:dyDescent="0.15">
      <c r="A121" s="2"/>
      <c r="B121" s="85" t="s">
        <v>14</v>
      </c>
      <c r="C121" s="8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6"/>
    </row>
    <row r="122" spans="1:28" ht="14.1" customHeight="1" x14ac:dyDescent="0.15">
      <c r="A122" s="2"/>
      <c r="B122" s="61" t="s">
        <v>15</v>
      </c>
      <c r="C122" s="61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9">
        <f t="shared" ref="AB122:AB130" si="110">D122+F122+H122+J122+L122+N122+P122+R122+T122+V122+X122+Z122</f>
        <v>0</v>
      </c>
    </row>
    <row r="123" spans="1:28" ht="14.1" customHeight="1" x14ac:dyDescent="0.15">
      <c r="A123" s="2"/>
      <c r="B123" s="65" t="s">
        <v>16</v>
      </c>
      <c r="C123" s="65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9">
        <f t="shared" si="110"/>
        <v>0</v>
      </c>
    </row>
    <row r="124" spans="1:28" ht="14.1" customHeight="1" x14ac:dyDescent="0.15">
      <c r="A124" s="2"/>
      <c r="B124" s="65" t="s">
        <v>17</v>
      </c>
      <c r="C124" s="65"/>
      <c r="D124" s="30">
        <f>ROUND(D7*E124,0)</f>
        <v>388386</v>
      </c>
      <c r="E124" s="27">
        <v>388386</v>
      </c>
      <c r="F124" s="30">
        <f>ROUND(F7*G124,0)</f>
        <v>91821</v>
      </c>
      <c r="G124" s="27">
        <v>91821</v>
      </c>
      <c r="H124" s="30">
        <f>ROUND(H7*I124,0)</f>
        <v>541126</v>
      </c>
      <c r="I124" s="27">
        <v>541126</v>
      </c>
      <c r="J124" s="30">
        <f>ROUND(J7*K124,0)</f>
        <v>822051</v>
      </c>
      <c r="K124" s="27">
        <v>70778620</v>
      </c>
      <c r="L124" s="30">
        <f>ROUND(L7*M124,0)</f>
        <v>0</v>
      </c>
      <c r="M124" s="27"/>
      <c r="N124" s="30">
        <f>ROUND(N7*O124,0)</f>
        <v>0</v>
      </c>
      <c r="O124" s="35"/>
      <c r="P124" s="30">
        <f>ROUND(P7*Q124,0)</f>
        <v>0</v>
      </c>
      <c r="Q124" s="27"/>
      <c r="R124" s="30">
        <f>ROUND(R7*S124,0)</f>
        <v>4601717</v>
      </c>
      <c r="S124" s="27">
        <v>32045382</v>
      </c>
      <c r="T124" s="30">
        <f>ROUND(T7*U124,0)</f>
        <v>0</v>
      </c>
      <c r="U124" s="27"/>
      <c r="V124" s="30">
        <f>ROUND(V7*W124,0)</f>
        <v>7892952</v>
      </c>
      <c r="W124" s="27">
        <v>69236419</v>
      </c>
      <c r="X124" s="30">
        <f>ROUND(X7*Y124,0)</f>
        <v>26624137</v>
      </c>
      <c r="Y124" s="42">
        <v>26624137</v>
      </c>
      <c r="Z124" s="30">
        <f>ROUND(Z7*AA124,0)</f>
        <v>0</v>
      </c>
      <c r="AA124" s="27"/>
      <c r="AB124" s="29">
        <f t="shared" si="110"/>
        <v>40962190</v>
      </c>
    </row>
    <row r="125" spans="1:28" ht="14.1" customHeight="1" x14ac:dyDescent="0.15">
      <c r="A125" s="2"/>
      <c r="B125" s="61" t="s">
        <v>18</v>
      </c>
      <c r="C125" s="61"/>
      <c r="D125" s="30">
        <f>ROUND(D7*E125,0)</f>
        <v>0</v>
      </c>
      <c r="E125" s="27"/>
      <c r="F125" s="30">
        <f>ROUND(F7*G125,0)</f>
        <v>0</v>
      </c>
      <c r="G125" s="27"/>
      <c r="H125" s="30">
        <f>ROUND(H7*I125,0)</f>
        <v>0</v>
      </c>
      <c r="I125" s="27"/>
      <c r="J125" s="30">
        <f>ROUND(J7*K125,0)</f>
        <v>0</v>
      </c>
      <c r="K125" s="27"/>
      <c r="L125" s="30">
        <f>ROUND(L7*M125,0)</f>
        <v>0</v>
      </c>
      <c r="M125" s="27"/>
      <c r="N125" s="30">
        <f>ROUND(N7*O125,0)</f>
        <v>0</v>
      </c>
      <c r="O125" s="33"/>
      <c r="P125" s="30">
        <f>ROUND(P7*Q125,0)</f>
        <v>0</v>
      </c>
      <c r="Q125" s="27"/>
      <c r="R125" s="30">
        <f>ROUND(R7*S125,0)</f>
        <v>571247</v>
      </c>
      <c r="S125" s="27">
        <v>3978045</v>
      </c>
      <c r="T125" s="30">
        <f>ROUND(T7*U125,0)</f>
        <v>0</v>
      </c>
      <c r="U125" s="27"/>
      <c r="V125" s="30">
        <f>ROUND(V7*W125,0)</f>
        <v>265187</v>
      </c>
      <c r="W125" s="27">
        <v>2326198</v>
      </c>
      <c r="X125" s="30">
        <f>ROUND(X7*Y125,0)</f>
        <v>91993</v>
      </c>
      <c r="Y125" s="42">
        <v>91993</v>
      </c>
      <c r="Z125" s="30">
        <f>ROUND(Z7*AA125,0)</f>
        <v>0</v>
      </c>
      <c r="AA125" s="27"/>
      <c r="AB125" s="29">
        <f t="shared" si="110"/>
        <v>928427</v>
      </c>
    </row>
    <row r="126" spans="1:28" ht="14.1" customHeight="1" x14ac:dyDescent="0.15">
      <c r="A126" s="2"/>
      <c r="B126" s="67" t="s">
        <v>19</v>
      </c>
      <c r="C126" s="67"/>
      <c r="D126" s="30">
        <f>ROUND(D7*E126,0)</f>
        <v>0</v>
      </c>
      <c r="E126" s="27"/>
      <c r="F126" s="30">
        <f>ROUND(F7*G126,0)</f>
        <v>0</v>
      </c>
      <c r="G126" s="27"/>
      <c r="H126" s="30">
        <f>ROUND(H7*I126,0)</f>
        <v>0</v>
      </c>
      <c r="I126" s="27"/>
      <c r="J126" s="30">
        <f>ROUND(J7*K126,0)</f>
        <v>0</v>
      </c>
      <c r="K126" s="27"/>
      <c r="L126" s="30">
        <f>ROUND(L7*M126,0)</f>
        <v>0</v>
      </c>
      <c r="M126" s="27"/>
      <c r="N126" s="30">
        <f>ROUND(N7*O126,0)</f>
        <v>0</v>
      </c>
      <c r="O126" s="27"/>
      <c r="P126" s="30">
        <f>ROUND(P7*Q126,0)</f>
        <v>0</v>
      </c>
      <c r="Q126" s="27"/>
      <c r="R126" s="30">
        <f>ROUND(R7*S126,0)</f>
        <v>0</v>
      </c>
      <c r="S126" s="27"/>
      <c r="T126" s="30">
        <f>ROUND(T7*U126,0)</f>
        <v>0</v>
      </c>
      <c r="U126" s="27"/>
      <c r="V126" s="30">
        <f>ROUND(V7*W126,0)</f>
        <v>0</v>
      </c>
      <c r="W126" s="27"/>
      <c r="X126" s="30">
        <f>ROUND(X7*Y126,0)</f>
        <v>0</v>
      </c>
      <c r="Y126" s="27"/>
      <c r="Z126" s="30">
        <f>ROUND(Z7*AA126,0)</f>
        <v>0</v>
      </c>
      <c r="AA126" s="27"/>
      <c r="AB126" s="29">
        <f t="shared" si="110"/>
        <v>0</v>
      </c>
    </row>
    <row r="127" spans="1:28" ht="14.1" customHeight="1" x14ac:dyDescent="0.15">
      <c r="A127" s="2"/>
      <c r="B127" s="66" t="s">
        <v>20</v>
      </c>
      <c r="C127" s="66"/>
      <c r="D127" s="30">
        <f>ROUND(D7*E127,0)</f>
        <v>0</v>
      </c>
      <c r="E127" s="27"/>
      <c r="F127" s="30">
        <f>ROUND(F7*G127,0)</f>
        <v>0</v>
      </c>
      <c r="G127" s="27"/>
      <c r="H127" s="30">
        <f>ROUND(H7*I127,0)</f>
        <v>0</v>
      </c>
      <c r="I127" s="27"/>
      <c r="J127" s="30">
        <f>ROUND(J7*K127,0)</f>
        <v>0</v>
      </c>
      <c r="K127" s="27"/>
      <c r="L127" s="30">
        <f>ROUND(L7*M127,0)</f>
        <v>0</v>
      </c>
      <c r="M127" s="27"/>
      <c r="N127" s="30">
        <f>ROUND(N7*O127,0)</f>
        <v>0</v>
      </c>
      <c r="O127" s="27"/>
      <c r="P127" s="30">
        <f>ROUND(P7*Q127,0)</f>
        <v>0</v>
      </c>
      <c r="Q127" s="27"/>
      <c r="R127" s="30">
        <f>ROUND(R7*S127,0)</f>
        <v>0</v>
      </c>
      <c r="S127" s="27"/>
      <c r="T127" s="30">
        <f>ROUND(T7*U127,0)</f>
        <v>0</v>
      </c>
      <c r="U127" s="27"/>
      <c r="V127" s="30">
        <f>ROUND(V7*W127,0)</f>
        <v>0</v>
      </c>
      <c r="W127" s="27"/>
      <c r="X127" s="30">
        <f>ROUND(X7*Y127,0)</f>
        <v>0</v>
      </c>
      <c r="Y127" s="27"/>
      <c r="Z127" s="30">
        <f>ROUND(Z7*AA127,0)</f>
        <v>0</v>
      </c>
      <c r="AA127" s="27"/>
      <c r="AB127" s="29">
        <f t="shared" si="110"/>
        <v>0</v>
      </c>
    </row>
    <row r="128" spans="1:28" ht="14.1" customHeight="1" x14ac:dyDescent="0.15">
      <c r="A128" s="2"/>
      <c r="B128" s="67" t="s">
        <v>21</v>
      </c>
      <c r="C128" s="67"/>
      <c r="D128" s="30">
        <f>ROUND(D7*E128,0)</f>
        <v>0</v>
      </c>
      <c r="E128" s="27"/>
      <c r="F128" s="30">
        <f>ROUND(F7*G128,0)</f>
        <v>0</v>
      </c>
      <c r="G128" s="27"/>
      <c r="H128" s="30">
        <f>ROUND(H7*I128,0)</f>
        <v>0</v>
      </c>
      <c r="I128" s="27"/>
      <c r="J128" s="30">
        <f>ROUND(J7*K128,0)</f>
        <v>0</v>
      </c>
      <c r="K128" s="27"/>
      <c r="L128" s="30">
        <f>ROUND(L7*M128,0)</f>
        <v>0</v>
      </c>
      <c r="M128" s="27"/>
      <c r="N128" s="30">
        <f>ROUND(N7*O128,0)</f>
        <v>0</v>
      </c>
      <c r="O128" s="27"/>
      <c r="P128" s="30">
        <f>ROUND(P7*Q128,0)</f>
        <v>0</v>
      </c>
      <c r="Q128" s="27"/>
      <c r="R128" s="30">
        <f>ROUND(R7*S128,0)</f>
        <v>0</v>
      </c>
      <c r="S128" s="27"/>
      <c r="T128" s="30">
        <f>ROUND(T7*U128,0)</f>
        <v>0</v>
      </c>
      <c r="U128" s="27"/>
      <c r="V128" s="30">
        <f>ROUND(V7*W128,0)</f>
        <v>0</v>
      </c>
      <c r="W128" s="27"/>
      <c r="X128" s="30">
        <f>ROUND(X7*Y128,0)</f>
        <v>0</v>
      </c>
      <c r="Y128" s="27"/>
      <c r="Z128" s="30">
        <f>ROUND(Z7*AA128,0)</f>
        <v>0</v>
      </c>
      <c r="AA128" s="27"/>
      <c r="AB128" s="29">
        <f t="shared" si="110"/>
        <v>0</v>
      </c>
    </row>
    <row r="129" spans="1:28" ht="14.1" customHeight="1" x14ac:dyDescent="0.15">
      <c r="A129" s="2"/>
      <c r="B129" s="65" t="s">
        <v>22</v>
      </c>
      <c r="C129" s="65"/>
      <c r="D129" s="30">
        <f>ROUND(D7*E129,0)</f>
        <v>0</v>
      </c>
      <c r="E129" s="27"/>
      <c r="F129" s="30">
        <f>ROUND(F7*G129,0)</f>
        <v>0</v>
      </c>
      <c r="G129" s="27"/>
      <c r="H129" s="30">
        <f>ROUND(H7*I129,0)</f>
        <v>0</v>
      </c>
      <c r="I129" s="27"/>
      <c r="J129" s="30">
        <f>ROUND(J7*K129,0)</f>
        <v>0</v>
      </c>
      <c r="K129" s="27"/>
      <c r="L129" s="30">
        <f>ROUND(L7*M129,0)</f>
        <v>0</v>
      </c>
      <c r="M129" s="27"/>
      <c r="N129" s="30">
        <f>ROUND(N7*O129,0)</f>
        <v>0</v>
      </c>
      <c r="O129" s="27"/>
      <c r="P129" s="30">
        <f>ROUND(P7*Q129,0)</f>
        <v>0</v>
      </c>
      <c r="Q129" s="27"/>
      <c r="R129" s="30">
        <f>ROUND(R7*S129,0)</f>
        <v>0</v>
      </c>
      <c r="S129" s="27"/>
      <c r="T129" s="30">
        <f>ROUND(T7*U129,0)</f>
        <v>0</v>
      </c>
      <c r="U129" s="27"/>
      <c r="V129" s="30">
        <f>ROUND(V7*W129,0)</f>
        <v>0</v>
      </c>
      <c r="W129" s="27"/>
      <c r="X129" s="30">
        <f>ROUND(X7*Y129,0)</f>
        <v>0</v>
      </c>
      <c r="Y129" s="27"/>
      <c r="Z129" s="30">
        <f>ROUND(Z7*AA129,0)</f>
        <v>0</v>
      </c>
      <c r="AA129" s="27"/>
      <c r="AB129" s="29">
        <f t="shared" si="110"/>
        <v>0</v>
      </c>
    </row>
    <row r="130" spans="1:28" ht="14.1" customHeight="1" x14ac:dyDescent="0.15">
      <c r="A130" s="2"/>
      <c r="B130" s="65" t="s">
        <v>23</v>
      </c>
      <c r="C130" s="65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9">
        <f t="shared" si="110"/>
        <v>0</v>
      </c>
    </row>
    <row r="131" spans="1:28" ht="14.1" customHeight="1" x14ac:dyDescent="0.15">
      <c r="A131" s="2"/>
      <c r="B131" s="86" t="s">
        <v>24</v>
      </c>
      <c r="C131" s="86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6"/>
    </row>
    <row r="132" spans="1:28" ht="14.1" customHeight="1" x14ac:dyDescent="0.15">
      <c r="A132" s="2"/>
      <c r="B132" s="61" t="s">
        <v>25</v>
      </c>
      <c r="C132" s="61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9">
        <f t="shared" ref="AB132:AB138" si="111">D132+F132+H132+J132+L132+N132+P132+R132+T132+V132+X132+Z132</f>
        <v>0</v>
      </c>
    </row>
    <row r="133" spans="1:28" ht="14.1" customHeight="1" x14ac:dyDescent="0.15">
      <c r="A133" s="2"/>
      <c r="B133" s="69" t="s">
        <v>26</v>
      </c>
      <c r="C133" s="69"/>
      <c r="D133" s="30">
        <f>ROUND(D7*E133,0)</f>
        <v>0</v>
      </c>
      <c r="E133" s="27"/>
      <c r="F133" s="30">
        <f>ROUND(F7*G133,0)</f>
        <v>0</v>
      </c>
      <c r="G133" s="27"/>
      <c r="H133" s="30">
        <f>ROUND(H7*I133,0)</f>
        <v>0</v>
      </c>
      <c r="I133" s="27"/>
      <c r="J133" s="30">
        <f>ROUND(J7*K133,0)</f>
        <v>0</v>
      </c>
      <c r="K133" s="27"/>
      <c r="L133" s="30">
        <f>ROUND(L7*M133,0)</f>
        <v>0</v>
      </c>
      <c r="M133" s="27"/>
      <c r="N133" s="30">
        <f>ROUND(N7*O133,0)</f>
        <v>0</v>
      </c>
      <c r="O133" s="27"/>
      <c r="P133" s="30">
        <f>ROUND(P7*Q133,0)</f>
        <v>0</v>
      </c>
      <c r="Q133" s="27"/>
      <c r="R133" s="30">
        <f>ROUND(R7*S133,0)</f>
        <v>0</v>
      </c>
      <c r="S133" s="27"/>
      <c r="T133" s="30">
        <f>ROUND(T7*U133,0)</f>
        <v>0</v>
      </c>
      <c r="U133" s="27"/>
      <c r="V133" s="30">
        <f>ROUND(V7*W133,0)</f>
        <v>0</v>
      </c>
      <c r="W133" s="27"/>
      <c r="X133" s="30">
        <f>ROUND(X7*Y133,0)</f>
        <v>0</v>
      </c>
      <c r="Y133" s="27"/>
      <c r="Z133" s="30">
        <f>ROUND(Z7*AA133,0)</f>
        <v>0</v>
      </c>
      <c r="AA133" s="27"/>
      <c r="AB133" s="29">
        <f t="shared" si="111"/>
        <v>0</v>
      </c>
    </row>
    <row r="134" spans="1:28" ht="14.1" customHeight="1" x14ac:dyDescent="0.15">
      <c r="A134" s="2"/>
      <c r="B134" s="70" t="s">
        <v>18</v>
      </c>
      <c r="C134" s="70"/>
      <c r="D134" s="30">
        <f>ROUND(D7*E134,0)</f>
        <v>0</v>
      </c>
      <c r="E134" s="27"/>
      <c r="F134" s="30">
        <f>ROUND(F7*G134,0)</f>
        <v>0</v>
      </c>
      <c r="G134" s="27"/>
      <c r="H134" s="30">
        <f>ROUND(H7*I134,0)</f>
        <v>0</v>
      </c>
      <c r="I134" s="27"/>
      <c r="J134" s="30">
        <f>ROUND(J7*K134,0)</f>
        <v>0</v>
      </c>
      <c r="K134" s="27"/>
      <c r="L134" s="30">
        <f>ROUND(L7*M134,0)</f>
        <v>0</v>
      </c>
      <c r="M134" s="27"/>
      <c r="N134" s="30">
        <f>ROUND(N7*O134,0)</f>
        <v>0</v>
      </c>
      <c r="O134" s="27"/>
      <c r="P134" s="30">
        <f>ROUND(P7*Q134,0)</f>
        <v>0</v>
      </c>
      <c r="Q134" s="27"/>
      <c r="R134" s="30">
        <f>ROUND(R7*S134,0)</f>
        <v>0</v>
      </c>
      <c r="S134" s="27"/>
      <c r="T134" s="30">
        <f>ROUND(T7*U134,0)</f>
        <v>0</v>
      </c>
      <c r="U134" s="27"/>
      <c r="V134" s="30">
        <f>ROUND(V7*W134,0)</f>
        <v>0</v>
      </c>
      <c r="W134" s="27"/>
      <c r="X134" s="30">
        <f>ROUND(X7*Y134,0)</f>
        <v>0</v>
      </c>
      <c r="Y134" s="27"/>
      <c r="Z134" s="30">
        <f>ROUND(Z7*AA134,0)</f>
        <v>0</v>
      </c>
      <c r="AA134" s="27"/>
      <c r="AB134" s="29">
        <f t="shared" si="111"/>
        <v>0</v>
      </c>
    </row>
    <row r="135" spans="1:28" ht="14.1" customHeight="1" x14ac:dyDescent="0.15">
      <c r="A135" s="2"/>
      <c r="B135" s="70" t="s">
        <v>22</v>
      </c>
      <c r="C135" s="70"/>
      <c r="D135" s="30">
        <f>ROUND(D7*E135,0)</f>
        <v>0</v>
      </c>
      <c r="E135" s="27"/>
      <c r="F135" s="30">
        <f>ROUND(F7*G135,0)</f>
        <v>0</v>
      </c>
      <c r="G135" s="27"/>
      <c r="H135" s="30">
        <f>ROUND(H7*I135,0)</f>
        <v>0</v>
      </c>
      <c r="I135" s="27"/>
      <c r="J135" s="30">
        <f>ROUND(J7*K135,0)</f>
        <v>0</v>
      </c>
      <c r="K135" s="27"/>
      <c r="L135" s="30">
        <f>ROUND(L7*M135,0)</f>
        <v>0</v>
      </c>
      <c r="M135" s="27"/>
      <c r="N135" s="30">
        <f>ROUND(N7*O135,0)</f>
        <v>0</v>
      </c>
      <c r="O135" s="27"/>
      <c r="P135" s="30">
        <f>ROUND(P7*Q135,0)</f>
        <v>0</v>
      </c>
      <c r="Q135" s="27"/>
      <c r="R135" s="30">
        <f>ROUND(R7*S135,0)</f>
        <v>0</v>
      </c>
      <c r="S135" s="27"/>
      <c r="T135" s="30">
        <f>ROUND(T7*U135,0)</f>
        <v>0</v>
      </c>
      <c r="U135" s="27"/>
      <c r="V135" s="30">
        <f>ROUND(V7*W135,0)</f>
        <v>0</v>
      </c>
      <c r="W135" s="27"/>
      <c r="X135" s="30">
        <f>ROUND(X7*Y135,0)</f>
        <v>0</v>
      </c>
      <c r="Y135" s="27"/>
      <c r="Z135" s="30">
        <f>ROUND(Z7*AA135,0)</f>
        <v>0</v>
      </c>
      <c r="AA135" s="27"/>
      <c r="AB135" s="29">
        <f t="shared" si="111"/>
        <v>0</v>
      </c>
    </row>
    <row r="136" spans="1:28" ht="14.1" customHeight="1" x14ac:dyDescent="0.15">
      <c r="A136" s="2"/>
      <c r="B136" s="69" t="s">
        <v>23</v>
      </c>
      <c r="C136" s="69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9">
        <f t="shared" si="111"/>
        <v>0</v>
      </c>
    </row>
    <row r="137" spans="1:28" ht="14.1" customHeight="1" x14ac:dyDescent="0.15">
      <c r="A137" s="2"/>
      <c r="B137" s="70" t="s">
        <v>27</v>
      </c>
      <c r="C137" s="70"/>
      <c r="D137" s="30">
        <f>ROUND(D7*E137,0)</f>
        <v>0</v>
      </c>
      <c r="E137" s="36"/>
      <c r="F137" s="30">
        <f>ROUND(F7*G137,0)</f>
        <v>17045</v>
      </c>
      <c r="G137" s="37">
        <v>17045</v>
      </c>
      <c r="H137" s="30">
        <f>ROUND(H7*I137,0)</f>
        <v>216162</v>
      </c>
      <c r="I137" s="37">
        <v>216162</v>
      </c>
      <c r="J137" s="30">
        <f>ROUND(J7*K137,0)</f>
        <v>4822</v>
      </c>
      <c r="K137" s="37">
        <v>415195</v>
      </c>
      <c r="L137" s="30">
        <f>ROUND(L7*M137,0)</f>
        <v>1971</v>
      </c>
      <c r="M137" s="37">
        <v>151588</v>
      </c>
      <c r="N137" s="30">
        <f>ROUND(N7*O137,0)</f>
        <v>0</v>
      </c>
      <c r="O137" s="36"/>
      <c r="P137" s="30">
        <f>ROUND(P7*Q137,0)</f>
        <v>0</v>
      </c>
      <c r="Q137" s="30"/>
      <c r="R137" s="30">
        <f>ROUND(R7*S137,0)</f>
        <v>15192983</v>
      </c>
      <c r="S137" s="37">
        <v>105800716</v>
      </c>
      <c r="T137" s="30">
        <f>ROUND(T7*U137,0)</f>
        <v>0</v>
      </c>
      <c r="U137" s="30"/>
      <c r="V137" s="30">
        <f>ROUND(V7*W137,0)</f>
        <v>5545896</v>
      </c>
      <c r="W137" s="37">
        <v>48648210</v>
      </c>
      <c r="X137" s="30">
        <f>ROUND(X7*Y137,0)</f>
        <v>0</v>
      </c>
      <c r="Y137" s="37"/>
      <c r="Z137" s="30">
        <f>ROUND(Z7*AA137,0)</f>
        <v>0</v>
      </c>
      <c r="AA137" s="30"/>
      <c r="AB137" s="29">
        <f t="shared" si="111"/>
        <v>20978879</v>
      </c>
    </row>
    <row r="138" spans="1:28" ht="14.1" customHeight="1" x14ac:dyDescent="0.15">
      <c r="A138" s="2"/>
      <c r="B138" s="71" t="s">
        <v>0</v>
      </c>
      <c r="C138" s="72"/>
      <c r="D138" s="30">
        <f t="shared" ref="D138:V138" si="112">SUM(D121:D137)</f>
        <v>388386</v>
      </c>
      <c r="E138" s="30">
        <f t="shared" ref="E138:X138" si="113">SUM(E121:E137)</f>
        <v>388386</v>
      </c>
      <c r="F138" s="30">
        <f t="shared" ref="F138:M138" si="114">SUM(F121:F137)</f>
        <v>108866</v>
      </c>
      <c r="G138" s="30">
        <f t="shared" si="114"/>
        <v>108866</v>
      </c>
      <c r="H138" s="30">
        <f t="shared" si="114"/>
        <v>757288</v>
      </c>
      <c r="I138" s="30">
        <f t="shared" si="114"/>
        <v>757288</v>
      </c>
      <c r="J138" s="30">
        <f t="shared" si="114"/>
        <v>826873</v>
      </c>
      <c r="K138" s="30">
        <f t="shared" si="114"/>
        <v>71193815</v>
      </c>
      <c r="L138" s="30">
        <f t="shared" si="114"/>
        <v>1971</v>
      </c>
      <c r="M138" s="30">
        <f t="shared" si="114"/>
        <v>151588</v>
      </c>
      <c r="N138" s="30">
        <f t="shared" si="113"/>
        <v>0</v>
      </c>
      <c r="O138" s="30">
        <f t="shared" ref="O138:U138" si="115">SUM(O121:O137)</f>
        <v>0</v>
      </c>
      <c r="P138" s="30">
        <f t="shared" si="115"/>
        <v>0</v>
      </c>
      <c r="Q138" s="30">
        <f t="shared" si="115"/>
        <v>0</v>
      </c>
      <c r="R138" s="30">
        <f t="shared" si="115"/>
        <v>20365947</v>
      </c>
      <c r="S138" s="30">
        <f t="shared" si="115"/>
        <v>141824143</v>
      </c>
      <c r="T138" s="30">
        <f t="shared" si="115"/>
        <v>0</v>
      </c>
      <c r="U138" s="30">
        <f t="shared" si="115"/>
        <v>0</v>
      </c>
      <c r="V138" s="30">
        <f t="shared" si="112"/>
        <v>13704035</v>
      </c>
      <c r="W138" s="30">
        <f t="shared" si="113"/>
        <v>120210827</v>
      </c>
      <c r="X138" s="30">
        <f t="shared" si="113"/>
        <v>26716130</v>
      </c>
      <c r="Y138" s="30">
        <f t="shared" ref="Y138:Z138" si="116">SUM(Y121:Y137)</f>
        <v>26716130</v>
      </c>
      <c r="Z138" s="30">
        <f t="shared" si="116"/>
        <v>0</v>
      </c>
      <c r="AA138" s="30">
        <f t="shared" ref="AA138" si="117">SUM(AA121:AA137)</f>
        <v>0</v>
      </c>
      <c r="AB138" s="29">
        <f t="shared" si="111"/>
        <v>62869496</v>
      </c>
    </row>
    <row r="139" spans="1:28" ht="20.100000000000001" customHeight="1" x14ac:dyDescent="0.15"/>
    <row r="140" spans="1:28" ht="20.25" customHeight="1" thickBot="1" x14ac:dyDescent="0.2">
      <c r="A140" s="2"/>
      <c r="B140" s="17" t="s">
        <v>36</v>
      </c>
      <c r="C140" s="4"/>
    </row>
    <row r="141" spans="1:28" ht="37.5" customHeight="1" x14ac:dyDescent="0.15">
      <c r="A141" s="2"/>
      <c r="B141" s="58" t="s">
        <v>6</v>
      </c>
      <c r="C141" s="58"/>
      <c r="D141" s="22" t="s">
        <v>39</v>
      </c>
      <c r="E141" s="22" t="s">
        <v>40</v>
      </c>
      <c r="F141" s="22" t="s">
        <v>39</v>
      </c>
      <c r="G141" s="22" t="s">
        <v>40</v>
      </c>
      <c r="H141" s="22" t="s">
        <v>39</v>
      </c>
      <c r="I141" s="22" t="s">
        <v>40</v>
      </c>
      <c r="J141" s="22" t="s">
        <v>39</v>
      </c>
      <c r="K141" s="22" t="s">
        <v>40</v>
      </c>
      <c r="L141" s="22" t="s">
        <v>39</v>
      </c>
      <c r="M141" s="22" t="s">
        <v>40</v>
      </c>
      <c r="N141" s="22" t="s">
        <v>39</v>
      </c>
      <c r="O141" s="22" t="s">
        <v>40</v>
      </c>
      <c r="P141" s="22" t="s">
        <v>39</v>
      </c>
      <c r="Q141" s="22" t="s">
        <v>40</v>
      </c>
      <c r="R141" s="22" t="s">
        <v>39</v>
      </c>
      <c r="S141" s="22" t="s">
        <v>40</v>
      </c>
      <c r="T141" s="22" t="s">
        <v>39</v>
      </c>
      <c r="U141" s="22" t="s">
        <v>40</v>
      </c>
      <c r="V141" s="22" t="s">
        <v>39</v>
      </c>
      <c r="W141" s="22" t="s">
        <v>40</v>
      </c>
      <c r="X141" s="22" t="s">
        <v>39</v>
      </c>
      <c r="Y141" s="22" t="s">
        <v>40</v>
      </c>
      <c r="Z141" s="22" t="s">
        <v>39</v>
      </c>
      <c r="AA141" s="22" t="s">
        <v>40</v>
      </c>
      <c r="AB141" s="23" t="s">
        <v>30</v>
      </c>
    </row>
    <row r="142" spans="1:28" ht="37.5" customHeight="1" x14ac:dyDescent="0.15">
      <c r="A142" s="2"/>
      <c r="B142" s="58" t="s">
        <v>28</v>
      </c>
      <c r="C142" s="58"/>
      <c r="D142" s="88" t="str">
        <f>D10</f>
        <v>一般財団法人美郷町開発公社</v>
      </c>
      <c r="E142" s="89"/>
      <c r="F142" s="88" t="str">
        <f>F10</f>
        <v>株式会社グリーンロードだいわ</v>
      </c>
      <c r="G142" s="89"/>
      <c r="H142" s="88" t="str">
        <f>H10</f>
        <v>一般社団法人ファームサポート美郷</v>
      </c>
      <c r="I142" s="89"/>
      <c r="J142" s="88" t="str">
        <f>J10</f>
        <v>島根県市町村総合事務組合
(一般会計)</v>
      </c>
      <c r="K142" s="89"/>
      <c r="L142" s="88" t="str">
        <f>L10</f>
        <v>島根県後期高齢者医療広域連合
(一般会計)</v>
      </c>
      <c r="M142" s="89"/>
      <c r="N142" s="88" t="str">
        <f>N10</f>
        <v>島根県後期高齢者医療広域連合
(特別会計)</v>
      </c>
      <c r="O142" s="89"/>
      <c r="P142" s="88" t="str">
        <f>P10</f>
        <v>江津邑智消防組合
（期首入力用 及び 調整用）</v>
      </c>
      <c r="Q142" s="89"/>
      <c r="R142" s="88" t="str">
        <f>R10</f>
        <v>江津邑智消防組合</v>
      </c>
      <c r="S142" s="89"/>
      <c r="T142" s="88" t="str">
        <f>T10</f>
        <v>邑智郡公立病院組合
（期首入力用 及び 調整用）</v>
      </c>
      <c r="U142" s="89"/>
      <c r="V142" s="88" t="str">
        <f>V10</f>
        <v>邑智郡公立病院組合</v>
      </c>
      <c r="W142" s="89"/>
      <c r="X142" s="88" t="str">
        <f>X10</f>
        <v>邑智郡総合事務組合(合計)</v>
      </c>
      <c r="Y142" s="89"/>
      <c r="Z142" s="88">
        <f>Z10</f>
        <v>0</v>
      </c>
      <c r="AA142" s="89"/>
      <c r="AB142" s="24"/>
    </row>
    <row r="143" spans="1:28" ht="14.1" customHeight="1" x14ac:dyDescent="0.15">
      <c r="A143" s="2"/>
      <c r="B143" s="85" t="s">
        <v>14</v>
      </c>
      <c r="C143" s="8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6"/>
    </row>
    <row r="144" spans="1:28" ht="14.1" customHeight="1" x14ac:dyDescent="0.15">
      <c r="A144" s="2"/>
      <c r="B144" s="61" t="s">
        <v>15</v>
      </c>
      <c r="C144" s="61"/>
      <c r="D144" s="30">
        <f t="shared" ref="D144:AA152" si="118">D78-D100</f>
        <v>0</v>
      </c>
      <c r="E144" s="30">
        <f t="shared" si="118"/>
        <v>0</v>
      </c>
      <c r="F144" s="30">
        <f t="shared" ref="F144:M152" si="119">F78-F100</f>
        <v>0</v>
      </c>
      <c r="G144" s="30">
        <f t="shared" si="119"/>
        <v>0</v>
      </c>
      <c r="H144" s="30">
        <f t="shared" si="119"/>
        <v>0</v>
      </c>
      <c r="I144" s="30">
        <f t="shared" si="119"/>
        <v>0</v>
      </c>
      <c r="J144" s="30">
        <f t="shared" si="119"/>
        <v>6993389</v>
      </c>
      <c r="K144" s="30">
        <f t="shared" si="119"/>
        <v>602130850</v>
      </c>
      <c r="L144" s="30">
        <f t="shared" si="119"/>
        <v>0</v>
      </c>
      <c r="M144" s="30">
        <f t="shared" si="119"/>
        <v>0</v>
      </c>
      <c r="N144" s="30">
        <f t="shared" si="118"/>
        <v>0</v>
      </c>
      <c r="O144" s="30">
        <f t="shared" si="118"/>
        <v>0</v>
      </c>
      <c r="P144" s="30">
        <f t="shared" si="118"/>
        <v>11389736</v>
      </c>
      <c r="Q144" s="30">
        <f t="shared" ref="Q144" si="120">Q78-Q100</f>
        <v>11389736</v>
      </c>
      <c r="R144" s="30">
        <f t="shared" si="118"/>
        <v>0</v>
      </c>
      <c r="S144" s="30">
        <f t="shared" si="118"/>
        <v>0</v>
      </c>
      <c r="T144" s="30">
        <f t="shared" si="118"/>
        <v>1148937</v>
      </c>
      <c r="U144" s="30">
        <f t="shared" ref="U144" si="121">U78-U100</f>
        <v>1148937</v>
      </c>
      <c r="V144" s="30">
        <f t="shared" ref="V144" si="122">V78-V100</f>
        <v>0</v>
      </c>
      <c r="W144" s="30">
        <f t="shared" ref="W144:X144" si="123">W78-W100</f>
        <v>0</v>
      </c>
      <c r="X144" s="30">
        <f t="shared" si="123"/>
        <v>7247162</v>
      </c>
      <c r="Y144" s="30">
        <f t="shared" ref="Y144:Z144" si="124">Y78-Y100</f>
        <v>7247162</v>
      </c>
      <c r="Z144" s="30">
        <f t="shared" si="124"/>
        <v>0</v>
      </c>
      <c r="AA144" s="30">
        <f t="shared" si="118"/>
        <v>0</v>
      </c>
      <c r="AB144" s="29">
        <f t="shared" ref="AB144:AB152" si="125">D144+F144+H144+J144+L144+N144+P144+R144+T144+V144+X144+Z144</f>
        <v>26779224</v>
      </c>
    </row>
    <row r="145" spans="1:28" ht="14.1" customHeight="1" x14ac:dyDescent="0.15">
      <c r="A145" s="2"/>
      <c r="B145" s="65" t="s">
        <v>16</v>
      </c>
      <c r="C145" s="65"/>
      <c r="D145" s="30">
        <f t="shared" ref="D145:AA145" si="126">D79-D101</f>
        <v>0</v>
      </c>
      <c r="E145" s="30">
        <f t="shared" si="126"/>
        <v>0</v>
      </c>
      <c r="F145" s="30">
        <f t="shared" si="126"/>
        <v>0</v>
      </c>
      <c r="G145" s="30">
        <f t="shared" si="126"/>
        <v>0</v>
      </c>
      <c r="H145" s="30">
        <f t="shared" si="126"/>
        <v>0</v>
      </c>
      <c r="I145" s="30">
        <f t="shared" si="126"/>
        <v>0</v>
      </c>
      <c r="J145" s="30">
        <f t="shared" si="119"/>
        <v>0</v>
      </c>
      <c r="K145" s="30">
        <f t="shared" si="119"/>
        <v>0</v>
      </c>
      <c r="L145" s="30">
        <f t="shared" si="119"/>
        <v>0</v>
      </c>
      <c r="M145" s="30">
        <f t="shared" si="119"/>
        <v>0</v>
      </c>
      <c r="N145" s="30">
        <f t="shared" si="118"/>
        <v>0</v>
      </c>
      <c r="O145" s="30">
        <f t="shared" si="118"/>
        <v>0</v>
      </c>
      <c r="P145" s="30">
        <f t="shared" si="118"/>
        <v>0</v>
      </c>
      <c r="Q145" s="30">
        <f t="shared" si="118"/>
        <v>0</v>
      </c>
      <c r="R145" s="30">
        <f t="shared" si="118"/>
        <v>0</v>
      </c>
      <c r="S145" s="30">
        <f t="shared" si="118"/>
        <v>0</v>
      </c>
      <c r="T145" s="30">
        <f t="shared" si="118"/>
        <v>0</v>
      </c>
      <c r="U145" s="30">
        <f t="shared" si="118"/>
        <v>0</v>
      </c>
      <c r="V145" s="30">
        <f t="shared" ref="V145" si="127">V79-V101</f>
        <v>0</v>
      </c>
      <c r="W145" s="30">
        <f t="shared" ref="W145:X145" si="128">W79-W101</f>
        <v>0</v>
      </c>
      <c r="X145" s="30">
        <f t="shared" si="128"/>
        <v>0</v>
      </c>
      <c r="Y145" s="30">
        <f t="shared" ref="Y145:Z145" si="129">Y79-Y101</f>
        <v>0</v>
      </c>
      <c r="Z145" s="30">
        <f t="shared" si="129"/>
        <v>0</v>
      </c>
      <c r="AA145" s="30">
        <f t="shared" si="126"/>
        <v>0</v>
      </c>
      <c r="AB145" s="29">
        <f t="shared" si="125"/>
        <v>0</v>
      </c>
    </row>
    <row r="146" spans="1:28" ht="14.1" customHeight="1" x14ac:dyDescent="0.15">
      <c r="A146" s="2"/>
      <c r="B146" s="65" t="s">
        <v>17</v>
      </c>
      <c r="C146" s="65"/>
      <c r="D146" s="30">
        <f t="shared" ref="D146:AA146" si="130">D80-D102</f>
        <v>2531817</v>
      </c>
      <c r="E146" s="30">
        <f t="shared" si="130"/>
        <v>2531817</v>
      </c>
      <c r="F146" s="30">
        <f t="shared" si="130"/>
        <v>1371655</v>
      </c>
      <c r="G146" s="30">
        <f t="shared" si="130"/>
        <v>1371655</v>
      </c>
      <c r="H146" s="30">
        <f t="shared" si="130"/>
        <v>6949193</v>
      </c>
      <c r="I146" s="30">
        <f t="shared" si="130"/>
        <v>6949193</v>
      </c>
      <c r="J146" s="30">
        <f t="shared" si="119"/>
        <v>20208759</v>
      </c>
      <c r="K146" s="30">
        <f t="shared" si="119"/>
        <v>1739974408</v>
      </c>
      <c r="L146" s="30">
        <f t="shared" si="119"/>
        <v>0</v>
      </c>
      <c r="M146" s="30">
        <f t="shared" si="119"/>
        <v>0</v>
      </c>
      <c r="N146" s="30">
        <f t="shared" si="118"/>
        <v>0</v>
      </c>
      <c r="O146" s="30">
        <f t="shared" si="118"/>
        <v>0</v>
      </c>
      <c r="P146" s="30">
        <f t="shared" si="118"/>
        <v>137086254</v>
      </c>
      <c r="Q146" s="30">
        <f t="shared" si="118"/>
        <v>137086254</v>
      </c>
      <c r="R146" s="30">
        <f t="shared" si="118"/>
        <v>-77533080</v>
      </c>
      <c r="S146" s="30">
        <f t="shared" si="118"/>
        <v>-539923957</v>
      </c>
      <c r="T146" s="30">
        <f t="shared" si="118"/>
        <v>353222259</v>
      </c>
      <c r="U146" s="30">
        <f t="shared" si="118"/>
        <v>353222259</v>
      </c>
      <c r="V146" s="30">
        <f t="shared" ref="V146" si="131">V80-V102</f>
        <v>-235288487</v>
      </c>
      <c r="W146" s="30">
        <f t="shared" ref="W146:X146" si="132">W80-W102</f>
        <v>-2063934100</v>
      </c>
      <c r="X146" s="30">
        <f t="shared" si="132"/>
        <v>102186482</v>
      </c>
      <c r="Y146" s="30">
        <f t="shared" ref="Y146:Z146" si="133">Y80-Y102</f>
        <v>102186482</v>
      </c>
      <c r="Z146" s="30">
        <f t="shared" si="133"/>
        <v>0</v>
      </c>
      <c r="AA146" s="30">
        <f t="shared" si="130"/>
        <v>0</v>
      </c>
      <c r="AB146" s="29">
        <f t="shared" si="125"/>
        <v>310734852</v>
      </c>
    </row>
    <row r="147" spans="1:28" ht="14.1" customHeight="1" x14ac:dyDescent="0.15">
      <c r="A147" s="2"/>
      <c r="B147" s="61" t="s">
        <v>18</v>
      </c>
      <c r="C147" s="61"/>
      <c r="D147" s="30">
        <f t="shared" ref="D147:AA147" si="134">D81-D103</f>
        <v>0</v>
      </c>
      <c r="E147" s="30">
        <f t="shared" si="134"/>
        <v>0</v>
      </c>
      <c r="F147" s="30">
        <f t="shared" si="134"/>
        <v>0</v>
      </c>
      <c r="G147" s="30">
        <f t="shared" si="134"/>
        <v>0</v>
      </c>
      <c r="H147" s="30">
        <f t="shared" si="134"/>
        <v>0</v>
      </c>
      <c r="I147" s="30">
        <f t="shared" si="134"/>
        <v>0</v>
      </c>
      <c r="J147" s="30">
        <f t="shared" si="119"/>
        <v>0</v>
      </c>
      <c r="K147" s="30">
        <f t="shared" si="119"/>
        <v>0</v>
      </c>
      <c r="L147" s="30">
        <f t="shared" si="119"/>
        <v>0</v>
      </c>
      <c r="M147" s="30">
        <f t="shared" si="119"/>
        <v>0</v>
      </c>
      <c r="N147" s="30">
        <f t="shared" si="118"/>
        <v>0</v>
      </c>
      <c r="O147" s="30">
        <f t="shared" si="118"/>
        <v>0</v>
      </c>
      <c r="P147" s="30">
        <f t="shared" si="118"/>
        <v>22849890</v>
      </c>
      <c r="Q147" s="30">
        <f t="shared" si="118"/>
        <v>22849890</v>
      </c>
      <c r="R147" s="30">
        <f t="shared" si="118"/>
        <v>-2903840</v>
      </c>
      <c r="S147" s="30">
        <f t="shared" si="118"/>
        <v>-20221728</v>
      </c>
      <c r="T147" s="30">
        <f t="shared" si="118"/>
        <v>8212830</v>
      </c>
      <c r="U147" s="30">
        <f t="shared" si="118"/>
        <v>8212830</v>
      </c>
      <c r="V147" s="30">
        <f t="shared" ref="V147" si="135">V81-V103</f>
        <v>-5758349</v>
      </c>
      <c r="W147" s="30">
        <f t="shared" ref="W147:X147" si="136">W81-W103</f>
        <v>-50511833</v>
      </c>
      <c r="X147" s="30">
        <f t="shared" si="136"/>
        <v>413971</v>
      </c>
      <c r="Y147" s="30">
        <f t="shared" ref="Y147:Z147" si="137">Y81-Y103</f>
        <v>413971</v>
      </c>
      <c r="Z147" s="30">
        <f t="shared" si="137"/>
        <v>0</v>
      </c>
      <c r="AA147" s="30">
        <f t="shared" si="134"/>
        <v>0</v>
      </c>
      <c r="AB147" s="29">
        <f t="shared" si="125"/>
        <v>22814502</v>
      </c>
    </row>
    <row r="148" spans="1:28" ht="14.1" customHeight="1" x14ac:dyDescent="0.15">
      <c r="A148" s="2"/>
      <c r="B148" s="67" t="s">
        <v>19</v>
      </c>
      <c r="C148" s="67"/>
      <c r="D148" s="30">
        <f t="shared" ref="D148:AA148" si="138">D82-D104</f>
        <v>0</v>
      </c>
      <c r="E148" s="30">
        <f t="shared" si="138"/>
        <v>0</v>
      </c>
      <c r="F148" s="30">
        <f t="shared" si="138"/>
        <v>0</v>
      </c>
      <c r="G148" s="30">
        <f t="shared" si="138"/>
        <v>0</v>
      </c>
      <c r="H148" s="30">
        <f t="shared" si="138"/>
        <v>0</v>
      </c>
      <c r="I148" s="30">
        <f t="shared" si="138"/>
        <v>0</v>
      </c>
      <c r="J148" s="30">
        <f t="shared" si="119"/>
        <v>0</v>
      </c>
      <c r="K148" s="30">
        <f t="shared" si="119"/>
        <v>0</v>
      </c>
      <c r="L148" s="30">
        <f t="shared" si="119"/>
        <v>0</v>
      </c>
      <c r="M148" s="30">
        <f t="shared" si="119"/>
        <v>0</v>
      </c>
      <c r="N148" s="30">
        <f t="shared" si="118"/>
        <v>0</v>
      </c>
      <c r="O148" s="30">
        <f t="shared" si="118"/>
        <v>0</v>
      </c>
      <c r="P148" s="30">
        <f t="shared" si="118"/>
        <v>256039</v>
      </c>
      <c r="Q148" s="30">
        <f t="shared" si="118"/>
        <v>256039</v>
      </c>
      <c r="R148" s="30">
        <f t="shared" si="118"/>
        <v>-256039</v>
      </c>
      <c r="S148" s="30">
        <f t="shared" si="118"/>
        <v>-1782998</v>
      </c>
      <c r="T148" s="30">
        <f t="shared" si="118"/>
        <v>0</v>
      </c>
      <c r="U148" s="30">
        <f t="shared" si="118"/>
        <v>0</v>
      </c>
      <c r="V148" s="30">
        <f t="shared" ref="V148" si="139">V82-V104</f>
        <v>0</v>
      </c>
      <c r="W148" s="30">
        <f t="shared" ref="W148:X148" si="140">W82-W104</f>
        <v>0</v>
      </c>
      <c r="X148" s="30">
        <f t="shared" si="140"/>
        <v>0</v>
      </c>
      <c r="Y148" s="30">
        <f t="shared" ref="Y148:Z148" si="141">Y82-Y104</f>
        <v>0</v>
      </c>
      <c r="Z148" s="30">
        <f t="shared" si="141"/>
        <v>0</v>
      </c>
      <c r="AA148" s="30">
        <f t="shared" si="138"/>
        <v>0</v>
      </c>
      <c r="AB148" s="29">
        <f t="shared" si="125"/>
        <v>0</v>
      </c>
    </row>
    <row r="149" spans="1:28" ht="14.1" customHeight="1" x14ac:dyDescent="0.15">
      <c r="A149" s="2"/>
      <c r="B149" s="66" t="s">
        <v>20</v>
      </c>
      <c r="C149" s="66"/>
      <c r="D149" s="30">
        <f t="shared" ref="D149:AA149" si="142">D83-D105</f>
        <v>0</v>
      </c>
      <c r="E149" s="30">
        <f t="shared" si="142"/>
        <v>0</v>
      </c>
      <c r="F149" s="30">
        <f t="shared" si="142"/>
        <v>0</v>
      </c>
      <c r="G149" s="30">
        <f t="shared" si="142"/>
        <v>0</v>
      </c>
      <c r="H149" s="30">
        <f t="shared" si="142"/>
        <v>0</v>
      </c>
      <c r="I149" s="30">
        <f t="shared" si="142"/>
        <v>0</v>
      </c>
      <c r="J149" s="30">
        <f t="shared" si="119"/>
        <v>0</v>
      </c>
      <c r="K149" s="30">
        <f t="shared" si="119"/>
        <v>0</v>
      </c>
      <c r="L149" s="30">
        <f t="shared" si="119"/>
        <v>0</v>
      </c>
      <c r="M149" s="30">
        <f t="shared" si="119"/>
        <v>0</v>
      </c>
      <c r="N149" s="30">
        <f t="shared" si="118"/>
        <v>0</v>
      </c>
      <c r="O149" s="30">
        <f t="shared" si="118"/>
        <v>0</v>
      </c>
      <c r="P149" s="30">
        <f t="shared" si="118"/>
        <v>0</v>
      </c>
      <c r="Q149" s="30">
        <f t="shared" si="118"/>
        <v>0</v>
      </c>
      <c r="R149" s="30">
        <f t="shared" si="118"/>
        <v>0</v>
      </c>
      <c r="S149" s="30">
        <f t="shared" si="118"/>
        <v>0</v>
      </c>
      <c r="T149" s="30">
        <f t="shared" si="118"/>
        <v>0</v>
      </c>
      <c r="U149" s="30">
        <f t="shared" si="118"/>
        <v>0</v>
      </c>
      <c r="V149" s="30">
        <f t="shared" ref="V149" si="143">V83-V105</f>
        <v>0</v>
      </c>
      <c r="W149" s="30">
        <f t="shared" ref="W149:X149" si="144">W83-W105</f>
        <v>0</v>
      </c>
      <c r="X149" s="30">
        <f t="shared" si="144"/>
        <v>0</v>
      </c>
      <c r="Y149" s="30">
        <f t="shared" ref="Y149:Z149" si="145">Y83-Y105</f>
        <v>0</v>
      </c>
      <c r="Z149" s="30">
        <f t="shared" si="145"/>
        <v>0</v>
      </c>
      <c r="AA149" s="30">
        <f t="shared" si="142"/>
        <v>0</v>
      </c>
      <c r="AB149" s="29">
        <f t="shared" si="125"/>
        <v>0</v>
      </c>
    </row>
    <row r="150" spans="1:28" ht="14.1" customHeight="1" x14ac:dyDescent="0.15">
      <c r="A150" s="2"/>
      <c r="B150" s="67" t="s">
        <v>21</v>
      </c>
      <c r="C150" s="67"/>
      <c r="D150" s="30">
        <f t="shared" ref="D150:AA150" si="146">D84-D106</f>
        <v>0</v>
      </c>
      <c r="E150" s="30">
        <f t="shared" si="146"/>
        <v>0</v>
      </c>
      <c r="F150" s="30">
        <f t="shared" si="146"/>
        <v>0</v>
      </c>
      <c r="G150" s="30">
        <f t="shared" si="146"/>
        <v>0</v>
      </c>
      <c r="H150" s="30">
        <f t="shared" si="146"/>
        <v>0</v>
      </c>
      <c r="I150" s="30">
        <f t="shared" si="146"/>
        <v>0</v>
      </c>
      <c r="J150" s="30">
        <f t="shared" si="119"/>
        <v>0</v>
      </c>
      <c r="K150" s="30">
        <f t="shared" si="119"/>
        <v>0</v>
      </c>
      <c r="L150" s="30">
        <f t="shared" si="119"/>
        <v>0</v>
      </c>
      <c r="M150" s="30">
        <f t="shared" si="119"/>
        <v>0</v>
      </c>
      <c r="N150" s="30">
        <f t="shared" si="118"/>
        <v>0</v>
      </c>
      <c r="O150" s="30">
        <f t="shared" si="118"/>
        <v>0</v>
      </c>
      <c r="P150" s="30">
        <f t="shared" si="118"/>
        <v>0</v>
      </c>
      <c r="Q150" s="30">
        <f t="shared" si="118"/>
        <v>0</v>
      </c>
      <c r="R150" s="30">
        <f t="shared" si="118"/>
        <v>0</v>
      </c>
      <c r="S150" s="30">
        <f t="shared" si="118"/>
        <v>0</v>
      </c>
      <c r="T150" s="30">
        <f t="shared" si="118"/>
        <v>0</v>
      </c>
      <c r="U150" s="30">
        <f t="shared" si="118"/>
        <v>0</v>
      </c>
      <c r="V150" s="30">
        <f t="shared" ref="V150" si="147">V84-V106</f>
        <v>0</v>
      </c>
      <c r="W150" s="30">
        <f t="shared" ref="W150:X150" si="148">W84-W106</f>
        <v>0</v>
      </c>
      <c r="X150" s="30">
        <f t="shared" si="148"/>
        <v>0</v>
      </c>
      <c r="Y150" s="30">
        <f t="shared" ref="Y150:Z150" si="149">Y84-Y106</f>
        <v>0</v>
      </c>
      <c r="Z150" s="30">
        <f t="shared" si="149"/>
        <v>0</v>
      </c>
      <c r="AA150" s="30">
        <f t="shared" si="146"/>
        <v>0</v>
      </c>
      <c r="AB150" s="29">
        <f t="shared" si="125"/>
        <v>0</v>
      </c>
    </row>
    <row r="151" spans="1:28" ht="14.1" customHeight="1" x14ac:dyDescent="0.15">
      <c r="A151" s="2"/>
      <c r="B151" s="65" t="s">
        <v>22</v>
      </c>
      <c r="C151" s="65"/>
      <c r="D151" s="30">
        <f t="shared" ref="D151:AA151" si="150">D85-D107</f>
        <v>0</v>
      </c>
      <c r="E151" s="30">
        <f t="shared" si="150"/>
        <v>0</v>
      </c>
      <c r="F151" s="30">
        <f t="shared" si="150"/>
        <v>0</v>
      </c>
      <c r="G151" s="30">
        <f t="shared" si="150"/>
        <v>0</v>
      </c>
      <c r="H151" s="30">
        <f t="shared" si="150"/>
        <v>0</v>
      </c>
      <c r="I151" s="30">
        <f t="shared" si="150"/>
        <v>0</v>
      </c>
      <c r="J151" s="30">
        <f t="shared" si="119"/>
        <v>0</v>
      </c>
      <c r="K151" s="30">
        <f t="shared" si="119"/>
        <v>0</v>
      </c>
      <c r="L151" s="30">
        <f t="shared" si="119"/>
        <v>0</v>
      </c>
      <c r="M151" s="30">
        <f t="shared" si="119"/>
        <v>0</v>
      </c>
      <c r="N151" s="30">
        <f t="shared" si="118"/>
        <v>0</v>
      </c>
      <c r="O151" s="30">
        <f t="shared" si="118"/>
        <v>0</v>
      </c>
      <c r="P151" s="30">
        <f t="shared" si="118"/>
        <v>0</v>
      </c>
      <c r="Q151" s="30">
        <f t="shared" si="118"/>
        <v>0</v>
      </c>
      <c r="R151" s="30">
        <f t="shared" si="118"/>
        <v>0</v>
      </c>
      <c r="S151" s="30">
        <f t="shared" si="118"/>
        <v>0</v>
      </c>
      <c r="T151" s="30">
        <f t="shared" si="118"/>
        <v>8547440</v>
      </c>
      <c r="U151" s="30">
        <f t="shared" si="118"/>
        <v>8547440</v>
      </c>
      <c r="V151" s="30">
        <f t="shared" ref="V151" si="151">V85-V107</f>
        <v>-6945663</v>
      </c>
      <c r="W151" s="30">
        <f t="shared" ref="W151:X151" si="152">W85-W107</f>
        <v>-60926871</v>
      </c>
      <c r="X151" s="30">
        <f t="shared" si="152"/>
        <v>0</v>
      </c>
      <c r="Y151" s="30">
        <f t="shared" ref="Y151:Z151" si="153">Y85-Y107</f>
        <v>0</v>
      </c>
      <c r="Z151" s="30">
        <f t="shared" si="153"/>
        <v>0</v>
      </c>
      <c r="AA151" s="30">
        <f t="shared" si="150"/>
        <v>0</v>
      </c>
      <c r="AB151" s="29">
        <f t="shared" si="125"/>
        <v>1601777</v>
      </c>
    </row>
    <row r="152" spans="1:28" ht="14.1" customHeight="1" x14ac:dyDescent="0.15">
      <c r="A152" s="2"/>
      <c r="B152" s="65" t="s">
        <v>23</v>
      </c>
      <c r="C152" s="65"/>
      <c r="D152" s="30">
        <f t="shared" ref="D152:AA152" si="154">D86-D108</f>
        <v>0</v>
      </c>
      <c r="E152" s="30">
        <f t="shared" si="154"/>
        <v>0</v>
      </c>
      <c r="F152" s="30">
        <f t="shared" si="154"/>
        <v>0</v>
      </c>
      <c r="G152" s="30">
        <f t="shared" si="154"/>
        <v>0</v>
      </c>
      <c r="H152" s="30">
        <f t="shared" si="154"/>
        <v>0</v>
      </c>
      <c r="I152" s="30">
        <f t="shared" si="154"/>
        <v>0</v>
      </c>
      <c r="J152" s="30">
        <f t="shared" si="119"/>
        <v>0</v>
      </c>
      <c r="K152" s="30">
        <f t="shared" si="119"/>
        <v>0</v>
      </c>
      <c r="L152" s="30">
        <f t="shared" si="119"/>
        <v>0</v>
      </c>
      <c r="M152" s="30">
        <f t="shared" si="119"/>
        <v>0</v>
      </c>
      <c r="N152" s="30">
        <f t="shared" si="118"/>
        <v>0</v>
      </c>
      <c r="O152" s="30">
        <f t="shared" si="118"/>
        <v>0</v>
      </c>
      <c r="P152" s="30">
        <f t="shared" si="118"/>
        <v>8197018</v>
      </c>
      <c r="Q152" s="30">
        <f t="shared" si="118"/>
        <v>8197018</v>
      </c>
      <c r="R152" s="30">
        <f t="shared" si="118"/>
        <v>0</v>
      </c>
      <c r="S152" s="30">
        <f t="shared" si="118"/>
        <v>0</v>
      </c>
      <c r="T152" s="30">
        <f t="shared" si="118"/>
        <v>0</v>
      </c>
      <c r="U152" s="30">
        <f t="shared" si="118"/>
        <v>0</v>
      </c>
      <c r="V152" s="30">
        <f t="shared" ref="V152" si="155">V86-V108</f>
        <v>0</v>
      </c>
      <c r="W152" s="30">
        <f t="shared" ref="W152:X152" si="156">W86-W108</f>
        <v>0</v>
      </c>
      <c r="X152" s="30">
        <f t="shared" si="156"/>
        <v>0</v>
      </c>
      <c r="Y152" s="30">
        <f t="shared" ref="Y152:Z152" si="157">Y86-Y108</f>
        <v>0</v>
      </c>
      <c r="Z152" s="30">
        <f t="shared" si="157"/>
        <v>0</v>
      </c>
      <c r="AA152" s="30">
        <f t="shared" si="154"/>
        <v>0</v>
      </c>
      <c r="AB152" s="29">
        <f t="shared" si="125"/>
        <v>8197018</v>
      </c>
    </row>
    <row r="153" spans="1:28" ht="14.1" customHeight="1" x14ac:dyDescent="0.15">
      <c r="A153" s="2"/>
      <c r="B153" s="86" t="s">
        <v>24</v>
      </c>
      <c r="C153" s="86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6"/>
    </row>
    <row r="154" spans="1:28" ht="14.1" customHeight="1" x14ac:dyDescent="0.15">
      <c r="A154" s="2"/>
      <c r="B154" s="61" t="s">
        <v>25</v>
      </c>
      <c r="C154" s="61"/>
      <c r="D154" s="30">
        <f t="shared" ref="D154:AA159" si="158">D88-D110</f>
        <v>0</v>
      </c>
      <c r="E154" s="30">
        <f t="shared" si="158"/>
        <v>0</v>
      </c>
      <c r="F154" s="30">
        <f t="shared" ref="F154:M159" si="159">F88-F110</f>
        <v>0</v>
      </c>
      <c r="G154" s="30">
        <f t="shared" si="159"/>
        <v>0</v>
      </c>
      <c r="H154" s="30">
        <f t="shared" si="159"/>
        <v>0</v>
      </c>
      <c r="I154" s="30">
        <f t="shared" si="159"/>
        <v>0</v>
      </c>
      <c r="J154" s="30">
        <f t="shared" si="159"/>
        <v>0</v>
      </c>
      <c r="K154" s="30">
        <f t="shared" si="159"/>
        <v>0</v>
      </c>
      <c r="L154" s="30">
        <f t="shared" si="159"/>
        <v>0</v>
      </c>
      <c r="M154" s="30">
        <f t="shared" si="159"/>
        <v>0</v>
      </c>
      <c r="N154" s="30">
        <f t="shared" si="158"/>
        <v>0</v>
      </c>
      <c r="O154" s="30">
        <f t="shared" si="158"/>
        <v>0</v>
      </c>
      <c r="P154" s="30">
        <f t="shared" si="158"/>
        <v>0</v>
      </c>
      <c r="Q154" s="30">
        <f t="shared" ref="Q154" si="160">Q88-Q110</f>
        <v>0</v>
      </c>
      <c r="R154" s="30">
        <f t="shared" si="158"/>
        <v>0</v>
      </c>
      <c r="S154" s="30">
        <f t="shared" si="158"/>
        <v>0</v>
      </c>
      <c r="T154" s="30">
        <f t="shared" si="158"/>
        <v>0</v>
      </c>
      <c r="U154" s="30">
        <f t="shared" ref="U154" si="161">U88-U110</f>
        <v>0</v>
      </c>
      <c r="V154" s="30">
        <f t="shared" ref="V154" si="162">V88-V110</f>
        <v>0</v>
      </c>
      <c r="W154" s="30">
        <f t="shared" ref="W154:X154" si="163">W88-W110</f>
        <v>0</v>
      </c>
      <c r="X154" s="30">
        <f t="shared" si="163"/>
        <v>0</v>
      </c>
      <c r="Y154" s="30">
        <f t="shared" ref="Y154:Z154" si="164">Y88-Y110</f>
        <v>0</v>
      </c>
      <c r="Z154" s="30">
        <f t="shared" si="164"/>
        <v>0</v>
      </c>
      <c r="AA154" s="30">
        <f t="shared" si="158"/>
        <v>0</v>
      </c>
      <c r="AB154" s="29">
        <f t="shared" ref="AB154:AB160" si="165">D154+F154+H154+J154+L154+N154+P154+R154+T154+V154+X154+Z154</f>
        <v>0</v>
      </c>
    </row>
    <row r="155" spans="1:28" ht="14.1" customHeight="1" x14ac:dyDescent="0.15">
      <c r="A155" s="2"/>
      <c r="B155" s="69" t="s">
        <v>26</v>
      </c>
      <c r="C155" s="69"/>
      <c r="D155" s="30">
        <f t="shared" ref="D155:AA155" si="166">D89-D111</f>
        <v>0</v>
      </c>
      <c r="E155" s="30">
        <f t="shared" si="166"/>
        <v>0</v>
      </c>
      <c r="F155" s="30">
        <f t="shared" si="166"/>
        <v>0</v>
      </c>
      <c r="G155" s="30">
        <f t="shared" si="166"/>
        <v>0</v>
      </c>
      <c r="H155" s="30">
        <f t="shared" si="166"/>
        <v>0</v>
      </c>
      <c r="I155" s="30">
        <f t="shared" si="166"/>
        <v>0</v>
      </c>
      <c r="J155" s="30">
        <f t="shared" si="159"/>
        <v>0</v>
      </c>
      <c r="K155" s="30">
        <f t="shared" si="159"/>
        <v>0</v>
      </c>
      <c r="L155" s="30">
        <f t="shared" si="159"/>
        <v>0</v>
      </c>
      <c r="M155" s="30">
        <f t="shared" si="159"/>
        <v>0</v>
      </c>
      <c r="N155" s="30">
        <f t="shared" si="158"/>
        <v>0</v>
      </c>
      <c r="O155" s="30">
        <f t="shared" si="158"/>
        <v>0</v>
      </c>
      <c r="P155" s="30">
        <f t="shared" si="158"/>
        <v>0</v>
      </c>
      <c r="Q155" s="30">
        <f t="shared" si="158"/>
        <v>0</v>
      </c>
      <c r="R155" s="30">
        <f t="shared" si="158"/>
        <v>0</v>
      </c>
      <c r="S155" s="30">
        <f t="shared" si="158"/>
        <v>0</v>
      </c>
      <c r="T155" s="30">
        <f t="shared" si="158"/>
        <v>0</v>
      </c>
      <c r="U155" s="30">
        <f t="shared" si="158"/>
        <v>0</v>
      </c>
      <c r="V155" s="30">
        <f t="shared" ref="V155" si="167">V89-V111</f>
        <v>0</v>
      </c>
      <c r="W155" s="30">
        <f t="shared" ref="W155:X155" si="168">W89-W111</f>
        <v>0</v>
      </c>
      <c r="X155" s="30">
        <f t="shared" si="168"/>
        <v>0</v>
      </c>
      <c r="Y155" s="30">
        <f t="shared" ref="Y155:Z155" si="169">Y89-Y111</f>
        <v>0</v>
      </c>
      <c r="Z155" s="30">
        <f t="shared" si="169"/>
        <v>0</v>
      </c>
      <c r="AA155" s="30">
        <f t="shared" si="166"/>
        <v>0</v>
      </c>
      <c r="AB155" s="29">
        <f t="shared" si="165"/>
        <v>0</v>
      </c>
    </row>
    <row r="156" spans="1:28" ht="14.1" customHeight="1" x14ac:dyDescent="0.15">
      <c r="A156" s="2"/>
      <c r="B156" s="70" t="s">
        <v>18</v>
      </c>
      <c r="C156" s="70"/>
      <c r="D156" s="30">
        <f t="shared" ref="D156:AA156" si="170">D90-D112</f>
        <v>0</v>
      </c>
      <c r="E156" s="30">
        <f t="shared" si="170"/>
        <v>0</v>
      </c>
      <c r="F156" s="30">
        <f t="shared" si="170"/>
        <v>0</v>
      </c>
      <c r="G156" s="30">
        <f t="shared" si="170"/>
        <v>0</v>
      </c>
      <c r="H156" s="30">
        <f t="shared" si="170"/>
        <v>0</v>
      </c>
      <c r="I156" s="30">
        <f t="shared" si="170"/>
        <v>0</v>
      </c>
      <c r="J156" s="30">
        <f t="shared" si="159"/>
        <v>0</v>
      </c>
      <c r="K156" s="30">
        <f t="shared" si="159"/>
        <v>0</v>
      </c>
      <c r="L156" s="30">
        <f t="shared" si="159"/>
        <v>0</v>
      </c>
      <c r="M156" s="30">
        <f t="shared" si="159"/>
        <v>0</v>
      </c>
      <c r="N156" s="30">
        <f t="shared" si="158"/>
        <v>0</v>
      </c>
      <c r="O156" s="30">
        <f t="shared" si="158"/>
        <v>0</v>
      </c>
      <c r="P156" s="30">
        <f t="shared" si="158"/>
        <v>0</v>
      </c>
      <c r="Q156" s="30">
        <f t="shared" si="158"/>
        <v>0</v>
      </c>
      <c r="R156" s="30">
        <f t="shared" si="158"/>
        <v>0</v>
      </c>
      <c r="S156" s="30">
        <f t="shared" si="158"/>
        <v>0</v>
      </c>
      <c r="T156" s="30">
        <f t="shared" si="158"/>
        <v>0</v>
      </c>
      <c r="U156" s="30">
        <f t="shared" si="158"/>
        <v>0</v>
      </c>
      <c r="V156" s="30">
        <f t="shared" ref="V156" si="171">V90-V112</f>
        <v>0</v>
      </c>
      <c r="W156" s="30">
        <f t="shared" ref="W156:X156" si="172">W90-W112</f>
        <v>0</v>
      </c>
      <c r="X156" s="30">
        <f t="shared" si="172"/>
        <v>0</v>
      </c>
      <c r="Y156" s="30">
        <f t="shared" ref="Y156:Z156" si="173">Y90-Y112</f>
        <v>0</v>
      </c>
      <c r="Z156" s="30">
        <f t="shared" si="173"/>
        <v>0</v>
      </c>
      <c r="AA156" s="30">
        <f t="shared" si="170"/>
        <v>0</v>
      </c>
      <c r="AB156" s="29">
        <f t="shared" si="165"/>
        <v>0</v>
      </c>
    </row>
    <row r="157" spans="1:28" ht="14.1" customHeight="1" x14ac:dyDescent="0.15">
      <c r="A157" s="2"/>
      <c r="B157" s="70" t="s">
        <v>22</v>
      </c>
      <c r="C157" s="70"/>
      <c r="D157" s="30">
        <f t="shared" ref="D157:AA157" si="174">D91-D113</f>
        <v>0</v>
      </c>
      <c r="E157" s="30">
        <f t="shared" si="174"/>
        <v>0</v>
      </c>
      <c r="F157" s="30">
        <f t="shared" si="174"/>
        <v>0</v>
      </c>
      <c r="G157" s="30">
        <f t="shared" si="174"/>
        <v>0</v>
      </c>
      <c r="H157" s="30">
        <f t="shared" si="174"/>
        <v>0</v>
      </c>
      <c r="I157" s="30">
        <f t="shared" si="174"/>
        <v>0</v>
      </c>
      <c r="J157" s="30">
        <f t="shared" si="159"/>
        <v>0</v>
      </c>
      <c r="K157" s="30">
        <f t="shared" si="159"/>
        <v>0</v>
      </c>
      <c r="L157" s="30">
        <f t="shared" si="159"/>
        <v>0</v>
      </c>
      <c r="M157" s="30">
        <f t="shared" si="159"/>
        <v>0</v>
      </c>
      <c r="N157" s="30">
        <f t="shared" si="158"/>
        <v>0</v>
      </c>
      <c r="O157" s="30">
        <f t="shared" si="158"/>
        <v>0</v>
      </c>
      <c r="P157" s="30">
        <f t="shared" si="158"/>
        <v>0</v>
      </c>
      <c r="Q157" s="30">
        <f t="shared" si="158"/>
        <v>0</v>
      </c>
      <c r="R157" s="30">
        <f t="shared" si="158"/>
        <v>0</v>
      </c>
      <c r="S157" s="30">
        <f t="shared" si="158"/>
        <v>0</v>
      </c>
      <c r="T157" s="30">
        <f t="shared" si="158"/>
        <v>0</v>
      </c>
      <c r="U157" s="30">
        <f t="shared" si="158"/>
        <v>0</v>
      </c>
      <c r="V157" s="30">
        <f t="shared" ref="V157" si="175">V91-V113</f>
        <v>0</v>
      </c>
      <c r="W157" s="30">
        <f t="shared" ref="W157:X157" si="176">W91-W113</f>
        <v>0</v>
      </c>
      <c r="X157" s="30">
        <f t="shared" si="176"/>
        <v>0</v>
      </c>
      <c r="Y157" s="30">
        <f t="shared" ref="Y157:Z157" si="177">Y91-Y113</f>
        <v>0</v>
      </c>
      <c r="Z157" s="30">
        <f t="shared" si="177"/>
        <v>0</v>
      </c>
      <c r="AA157" s="30">
        <f t="shared" si="174"/>
        <v>0</v>
      </c>
      <c r="AB157" s="29">
        <f t="shared" si="165"/>
        <v>0</v>
      </c>
    </row>
    <row r="158" spans="1:28" ht="14.1" customHeight="1" x14ac:dyDescent="0.15">
      <c r="A158" s="2"/>
      <c r="B158" s="69" t="s">
        <v>23</v>
      </c>
      <c r="C158" s="69"/>
      <c r="D158" s="30">
        <f t="shared" ref="D158:AA158" si="178">D92-D114</f>
        <v>0</v>
      </c>
      <c r="E158" s="30">
        <f t="shared" si="178"/>
        <v>0</v>
      </c>
      <c r="F158" s="30">
        <f t="shared" si="178"/>
        <v>0</v>
      </c>
      <c r="G158" s="30">
        <f t="shared" si="178"/>
        <v>0</v>
      </c>
      <c r="H158" s="30">
        <f t="shared" si="178"/>
        <v>0</v>
      </c>
      <c r="I158" s="30">
        <f t="shared" si="178"/>
        <v>0</v>
      </c>
      <c r="J158" s="30">
        <f t="shared" si="159"/>
        <v>0</v>
      </c>
      <c r="K158" s="30">
        <f t="shared" si="159"/>
        <v>0</v>
      </c>
      <c r="L158" s="30">
        <f t="shared" si="159"/>
        <v>0</v>
      </c>
      <c r="M158" s="30">
        <f t="shared" si="159"/>
        <v>0</v>
      </c>
      <c r="N158" s="30">
        <f t="shared" si="158"/>
        <v>0</v>
      </c>
      <c r="O158" s="30">
        <f t="shared" si="158"/>
        <v>0</v>
      </c>
      <c r="P158" s="30">
        <f t="shared" si="158"/>
        <v>0</v>
      </c>
      <c r="Q158" s="30">
        <f t="shared" si="158"/>
        <v>0</v>
      </c>
      <c r="R158" s="30">
        <f t="shared" si="158"/>
        <v>0</v>
      </c>
      <c r="S158" s="30">
        <f t="shared" si="158"/>
        <v>0</v>
      </c>
      <c r="T158" s="30">
        <f t="shared" si="158"/>
        <v>0</v>
      </c>
      <c r="U158" s="30">
        <f t="shared" si="158"/>
        <v>0</v>
      </c>
      <c r="V158" s="30">
        <f t="shared" ref="V158" si="179">V92-V114</f>
        <v>0</v>
      </c>
      <c r="W158" s="30">
        <f t="shared" ref="W158:X158" si="180">W92-W114</f>
        <v>0</v>
      </c>
      <c r="X158" s="30">
        <f t="shared" si="180"/>
        <v>0</v>
      </c>
      <c r="Y158" s="30">
        <f t="shared" ref="Y158:Z158" si="181">Y92-Y114</f>
        <v>0</v>
      </c>
      <c r="Z158" s="30">
        <f t="shared" si="181"/>
        <v>0</v>
      </c>
      <c r="AA158" s="30">
        <f t="shared" si="178"/>
        <v>0</v>
      </c>
      <c r="AB158" s="29">
        <f t="shared" si="165"/>
        <v>0</v>
      </c>
    </row>
    <row r="159" spans="1:28" ht="14.1" customHeight="1" x14ac:dyDescent="0.15">
      <c r="A159" s="2"/>
      <c r="B159" s="70" t="s">
        <v>27</v>
      </c>
      <c r="C159" s="70"/>
      <c r="D159" s="30">
        <f t="shared" ref="D159:AA159" si="182">D93-D115</f>
        <v>0</v>
      </c>
      <c r="E159" s="30">
        <f t="shared" si="182"/>
        <v>0</v>
      </c>
      <c r="F159" s="30">
        <f t="shared" si="182"/>
        <v>40956</v>
      </c>
      <c r="G159" s="30">
        <f t="shared" si="182"/>
        <v>40956</v>
      </c>
      <c r="H159" s="30">
        <f t="shared" si="182"/>
        <v>72054</v>
      </c>
      <c r="I159" s="30">
        <f t="shared" si="182"/>
        <v>72054</v>
      </c>
      <c r="J159" s="30">
        <f t="shared" si="159"/>
        <v>8459</v>
      </c>
      <c r="K159" s="30">
        <f t="shared" si="159"/>
        <v>728331</v>
      </c>
      <c r="L159" s="30">
        <f t="shared" si="159"/>
        <v>3941</v>
      </c>
      <c r="M159" s="30">
        <f t="shared" si="159"/>
        <v>303183</v>
      </c>
      <c r="N159" s="30">
        <f t="shared" si="158"/>
        <v>1</v>
      </c>
      <c r="O159" s="30">
        <f t="shared" si="158"/>
        <v>1</v>
      </c>
      <c r="P159" s="30">
        <f t="shared" si="158"/>
        <v>187059021</v>
      </c>
      <c r="Q159" s="30">
        <f t="shared" si="158"/>
        <v>187059021</v>
      </c>
      <c r="R159" s="30">
        <f t="shared" si="158"/>
        <v>-143448220</v>
      </c>
      <c r="S159" s="30">
        <f t="shared" si="158"/>
        <v>-998943036</v>
      </c>
      <c r="T159" s="30">
        <f t="shared" si="158"/>
        <v>112193339</v>
      </c>
      <c r="U159" s="30">
        <f t="shared" si="158"/>
        <v>112193339</v>
      </c>
      <c r="V159" s="30">
        <f t="shared" ref="V159" si="183">V93-V115</f>
        <v>-88512142</v>
      </c>
      <c r="W159" s="30">
        <f t="shared" ref="W159:X159" si="184">W93-W115</f>
        <v>-776422296</v>
      </c>
      <c r="X159" s="30">
        <f t="shared" si="184"/>
        <v>1</v>
      </c>
      <c r="Y159" s="30">
        <f t="shared" ref="Y159:Z159" si="185">Y93-Y115</f>
        <v>1</v>
      </c>
      <c r="Z159" s="30">
        <f t="shared" si="185"/>
        <v>0</v>
      </c>
      <c r="AA159" s="30">
        <f t="shared" si="182"/>
        <v>0</v>
      </c>
      <c r="AB159" s="29">
        <f t="shared" si="165"/>
        <v>67417410</v>
      </c>
    </row>
    <row r="160" spans="1:28" ht="14.1" customHeight="1" x14ac:dyDescent="0.15">
      <c r="A160" s="2"/>
      <c r="B160" s="71" t="s">
        <v>0</v>
      </c>
      <c r="C160" s="72"/>
      <c r="D160" s="30">
        <f t="shared" ref="D160:V160" si="186">SUM(D143:D159)</f>
        <v>2531817</v>
      </c>
      <c r="E160" s="30">
        <f t="shared" ref="E160:X160" si="187">SUM(E143:E159)</f>
        <v>2531817</v>
      </c>
      <c r="F160" s="30">
        <f t="shared" ref="F160:M160" si="188">SUM(F143:F159)</f>
        <v>1412611</v>
      </c>
      <c r="G160" s="30">
        <f t="shared" si="188"/>
        <v>1412611</v>
      </c>
      <c r="H160" s="30">
        <f t="shared" si="188"/>
        <v>7021247</v>
      </c>
      <c r="I160" s="30">
        <f t="shared" si="188"/>
        <v>7021247</v>
      </c>
      <c r="J160" s="30">
        <f t="shared" si="188"/>
        <v>27210607</v>
      </c>
      <c r="K160" s="30">
        <f t="shared" si="188"/>
        <v>2342833589</v>
      </c>
      <c r="L160" s="30">
        <f t="shared" si="188"/>
        <v>3941</v>
      </c>
      <c r="M160" s="30">
        <f t="shared" si="188"/>
        <v>303183</v>
      </c>
      <c r="N160" s="30">
        <f t="shared" si="187"/>
        <v>1</v>
      </c>
      <c r="O160" s="30">
        <f t="shared" ref="O160:U160" si="189">SUM(O143:O159)</f>
        <v>1</v>
      </c>
      <c r="P160" s="30">
        <f t="shared" si="189"/>
        <v>366837958</v>
      </c>
      <c r="Q160" s="30">
        <f t="shared" si="189"/>
        <v>366837958</v>
      </c>
      <c r="R160" s="30">
        <f t="shared" si="189"/>
        <v>-224141179</v>
      </c>
      <c r="S160" s="30">
        <f t="shared" si="189"/>
        <v>-1560871719</v>
      </c>
      <c r="T160" s="30">
        <f t="shared" si="189"/>
        <v>483324805</v>
      </c>
      <c r="U160" s="30">
        <f t="shared" si="189"/>
        <v>483324805</v>
      </c>
      <c r="V160" s="30">
        <f t="shared" si="186"/>
        <v>-336504641</v>
      </c>
      <c r="W160" s="30">
        <f t="shared" si="187"/>
        <v>-2951795100</v>
      </c>
      <c r="X160" s="30">
        <f t="shared" si="187"/>
        <v>109847616</v>
      </c>
      <c r="Y160" s="30">
        <f t="shared" ref="Y160:Z160" si="190">SUM(Y143:Y159)</f>
        <v>109847616</v>
      </c>
      <c r="Z160" s="30">
        <f t="shared" si="190"/>
        <v>0</v>
      </c>
      <c r="AA160" s="30">
        <f t="shared" ref="AA160" si="191">SUM(AA143:AA159)</f>
        <v>0</v>
      </c>
      <c r="AB160" s="29">
        <f t="shared" si="165"/>
        <v>437544783</v>
      </c>
    </row>
    <row r="161" ht="20.100000000000001" customHeight="1" x14ac:dyDescent="0.15"/>
  </sheetData>
  <mergeCells count="225">
    <mergeCell ref="T32:U32"/>
    <mergeCell ref="T54:U54"/>
    <mergeCell ref="T76:U76"/>
    <mergeCell ref="T98:U98"/>
    <mergeCell ref="T120:U120"/>
    <mergeCell ref="T142:U142"/>
    <mergeCell ref="Z142:AA142"/>
    <mergeCell ref="D142:E142"/>
    <mergeCell ref="F142:G142"/>
    <mergeCell ref="H142:I142"/>
    <mergeCell ref="J142:K142"/>
    <mergeCell ref="L142:M142"/>
    <mergeCell ref="N142:O142"/>
    <mergeCell ref="R142:S142"/>
    <mergeCell ref="V142:W142"/>
    <mergeCell ref="X142:Y142"/>
    <mergeCell ref="P142:Q142"/>
    <mergeCell ref="Z98:AA98"/>
    <mergeCell ref="D120:E120"/>
    <mergeCell ref="F120:G120"/>
    <mergeCell ref="H120:I120"/>
    <mergeCell ref="J120:K120"/>
    <mergeCell ref="L120:M120"/>
    <mergeCell ref="N120:O120"/>
    <mergeCell ref="R120:S120"/>
    <mergeCell ref="V120:W120"/>
    <mergeCell ref="X120:Y120"/>
    <mergeCell ref="Z120:AA120"/>
    <mergeCell ref="D98:E98"/>
    <mergeCell ref="F98:G98"/>
    <mergeCell ref="H98:I98"/>
    <mergeCell ref="J98:K98"/>
    <mergeCell ref="L98:M98"/>
    <mergeCell ref="N98:O98"/>
    <mergeCell ref="R98:S98"/>
    <mergeCell ref="V98:W98"/>
    <mergeCell ref="X98:Y98"/>
    <mergeCell ref="P98:Q98"/>
    <mergeCell ref="P120:Q120"/>
    <mergeCell ref="X54:Y54"/>
    <mergeCell ref="Z54:AA54"/>
    <mergeCell ref="D76:E76"/>
    <mergeCell ref="F76:G76"/>
    <mergeCell ref="H76:I76"/>
    <mergeCell ref="J76:K76"/>
    <mergeCell ref="L76:M76"/>
    <mergeCell ref="N76:O76"/>
    <mergeCell ref="R76:S76"/>
    <mergeCell ref="V76:W76"/>
    <mergeCell ref="X76:Y76"/>
    <mergeCell ref="Z76:AA76"/>
    <mergeCell ref="D54:E54"/>
    <mergeCell ref="F54:G54"/>
    <mergeCell ref="H54:I54"/>
    <mergeCell ref="J54:K54"/>
    <mergeCell ref="L54:M54"/>
    <mergeCell ref="N54:O54"/>
    <mergeCell ref="R54:S54"/>
    <mergeCell ref="V54:W54"/>
    <mergeCell ref="P54:Q54"/>
    <mergeCell ref="P76:Q76"/>
    <mergeCell ref="AB2:AB4"/>
    <mergeCell ref="D32:E32"/>
    <mergeCell ref="F32:G32"/>
    <mergeCell ref="H32:I32"/>
    <mergeCell ref="J32:K32"/>
    <mergeCell ref="L32:M32"/>
    <mergeCell ref="N32:O32"/>
    <mergeCell ref="R32:S32"/>
    <mergeCell ref="V32:W32"/>
    <mergeCell ref="X32:Y32"/>
    <mergeCell ref="Z32:AA32"/>
    <mergeCell ref="D10:E10"/>
    <mergeCell ref="L10:M10"/>
    <mergeCell ref="X10:Y10"/>
    <mergeCell ref="Z10:AA10"/>
    <mergeCell ref="V10:W10"/>
    <mergeCell ref="R10:S10"/>
    <mergeCell ref="J10:K10"/>
    <mergeCell ref="N10:O10"/>
    <mergeCell ref="F10:G10"/>
    <mergeCell ref="H10:I10"/>
    <mergeCell ref="P10:Q10"/>
    <mergeCell ref="P32:Q32"/>
    <mergeCell ref="T10:U10"/>
    <mergeCell ref="B158:C158"/>
    <mergeCell ref="B159:C159"/>
    <mergeCell ref="B160:C160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38:C138"/>
    <mergeCell ref="B141:C141"/>
    <mergeCell ref="B142:C142"/>
    <mergeCell ref="B143:C143"/>
    <mergeCell ref="B144:C144"/>
    <mergeCell ref="B145:C145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2:C112"/>
    <mergeCell ref="B113:C113"/>
    <mergeCell ref="B114:C114"/>
    <mergeCell ref="B115:C115"/>
    <mergeCell ref="B116:C116"/>
    <mergeCell ref="B119:C119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2:C92"/>
    <mergeCell ref="B93:C93"/>
    <mergeCell ref="B94:C94"/>
    <mergeCell ref="B97:C97"/>
    <mergeCell ref="B98:C98"/>
    <mergeCell ref="B99:C99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2:C72"/>
    <mergeCell ref="B75:C75"/>
    <mergeCell ref="B76:C76"/>
    <mergeCell ref="B77:C77"/>
    <mergeCell ref="B78:C78"/>
    <mergeCell ref="B79:C79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6:C46"/>
    <mergeCell ref="B47:C47"/>
    <mergeCell ref="B48:C48"/>
    <mergeCell ref="B49:C49"/>
    <mergeCell ref="B50:C50"/>
    <mergeCell ref="B53:C53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9:C9"/>
    <mergeCell ref="B10:C10"/>
    <mergeCell ref="B31:C31"/>
    <mergeCell ref="B32:C32"/>
    <mergeCell ref="B33:C33"/>
    <mergeCell ref="B28:C28"/>
    <mergeCell ref="B27:C27"/>
    <mergeCell ref="B26:C26"/>
    <mergeCell ref="B25:C25"/>
    <mergeCell ref="B24:C24"/>
    <mergeCell ref="B23:C23"/>
    <mergeCell ref="B22:C22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2:C12"/>
    <mergeCell ref="B11:C11"/>
  </mergeCells>
  <phoneticPr fontId="7"/>
  <printOptions horizontalCentered="1"/>
  <pageMargins left="0.59055118110236227" right="0.39370078740157483" top="0.39370078740157483" bottom="0.19685039370078741" header="0.31496062992125984" footer="0.31496062992125984"/>
  <rowBreaks count="1" manualBreakCount="1">
    <brk id="95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有形固定資産【千円単位】</vt:lpstr>
      <vt:lpstr>有形固定資産【円単位】</vt:lpstr>
      <vt:lpstr>全体会計の値を張り付け</vt:lpstr>
      <vt:lpstr>集計用</vt:lpstr>
      <vt:lpstr>集計用!Print_Area</vt:lpstr>
      <vt:lpstr>全体会計の値を張り付け!Print_Area</vt:lpstr>
      <vt:lpstr>有形固定資産【円単位】!Print_Area</vt:lpstr>
      <vt:lpstr>有形固定資産【千円単位】!Print_Area</vt:lpstr>
      <vt:lpstr>集計用!Print_Titles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 keiko</dc:creator>
  <cp:lastModifiedBy>okamura naoyuki</cp:lastModifiedBy>
  <cp:lastPrinted>2020-03-15T03:09:47Z</cp:lastPrinted>
  <dcterms:created xsi:type="dcterms:W3CDTF">2018-03-13T06:54:08Z</dcterms:created>
  <dcterms:modified xsi:type="dcterms:W3CDTF">2021-03-19T12:01:23Z</dcterms:modified>
</cp:coreProperties>
</file>