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k0183\Desktop\財政状況資料集\【財政状況資料集】_324485_美郷町_2019\"/>
    </mc:Choice>
  </mc:AlternateContent>
  <bookViews>
    <workbookView xWindow="1110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V23" i="12"/>
  <c r="AA23" i="12"/>
  <c r="Q23" i="12"/>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<sst xmlns="http://schemas.openxmlformats.org/spreadsheetml/2006/main" count="1056" uniqueCount="599">
  <si>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</si>
  <si>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</si>
  <si>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</si>
  <si>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</si>
  <si>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</si>
  <si>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</si>
  <si>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</si>
  <si>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</si>
  <si>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</si>
  <si>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</si>
  <si>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</si>
  <si>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</si>
  <si>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</si>
  <si>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</si>
  <si>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</si>
  <si>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</si>
  <si>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</si>
  <si>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</si>
  <si>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</si>
  <si>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</si>
  <si>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</si>
  <si>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</si>
  <si>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</si>
  <si>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</si>
  <si>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</si>
  <si>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</si>
  <si>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</si>
  <si>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</si>
  <si>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</si>
  <si>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</si>
  <si>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</si>
  <si>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</si>
  <si>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</si>
  <si>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</si>
  <si>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</si>
  <si>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</si>
  <si>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</si>
  <si>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</si>
  <si>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</si>
  <si>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</si>
  <si>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</si>
  <si>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</si>
  <si>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</si>
  <si>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</si>
  <si>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</si>
  <si>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</si>
  <si>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</si>
  <si>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</si>
  <si>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</si>
  <si>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</si>
  <si>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</si>
  <si>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</si>
  <si>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</si>
  <si>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</si>
  <si>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</si>
  <si>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</si>
  <si>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</si>
  <si>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</si>
  <si>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</si>
  <si>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</si>
  <si>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</si>
  <si>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</si>
  <si>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</si>
  <si>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</si>
  <si>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</si>
  <si>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</si>
  <si>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</si>
  <si>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</si>
  <si>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</si>
  <si>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</si>
  <si>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</si>
  <si>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</si>
  <si>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</si>
  <si>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</si>
  <si>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</si>
  <si>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</si>
  <si>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</si>
  <si>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</si>
  <si>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</si>
  <si>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</si>
  <si>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</si>
  <si>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</si>
  <si>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</si>
  <si>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</si>
  <si>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</si>
  <si>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</si>
  <si>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</si>
  <si>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</si>
  <si>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</si>
  <si>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</si>
  <si>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</si>
  <si>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</si>
  <si>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</si>
  <si>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</si>
  <si>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</si>
  <si>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</si>
  <si>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</si>
  <si>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</si>
  <si>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</si>
  <si>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</si>
  <si>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</si>
  <si>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</si>
  <si>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</si>
  <si>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</si>
  <si>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</si>
  <si>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</si>
  <si>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</si>
  <si>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</si>
  <si>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</si>
  <si>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</si>
  <si>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</si>
  <si>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</si>
  <si>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</si>
  <si>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</si>
  <si>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</si>
  <si>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</si>
  <si>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</si>
  <si>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</si>
  <si>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</si>
  <si>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</si>
  <si>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</si>
  <si>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</si>
  <si>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</si>
  <si>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</si>
  <si>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</si>
  <si>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</si>
  <si>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</si>
  <si>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</si>
  <si>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</si>
  <si>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</si>
  <si>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</si>
  <si>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</si>
  <si>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</si>
  <si>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</si>
  <si>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</si>
  <si>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</si>
  <si>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</si>
  <si>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</si>
  <si>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</si>
  <si>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</si>
  <si>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</si>
  <si>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</si>
  <si>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</si>
  <si>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</si>
  <si>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</si>
  <si>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</si>
  <si>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</si>
  <si>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</si>
  <si>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</si>
  <si>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</si>
  <si>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</si>
  <si>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</si>
  <si>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</si>
  <si>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</si>
  <si>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</si>
  <si>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</si>
  <si>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</si>
  <si>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</si>
  <si>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</si>
  <si>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</si>
  <si>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</si>
  <si>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</si>
  <si>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</si>
  <si>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</si>
  <si>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</si>
  <si>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</si>
  <si>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</si>
  <si>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</si>
  <si>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</si>
  <si>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</si>
  <si>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</si>
  <si>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</si>
  <si>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</si>
  <si>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</si>
  <si>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</si>
  <si>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</si>
  <si>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</si>
  <si>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</si>
  <si>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</si>
  <si>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</si>
  <si>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</si>
  <si>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</si>
  <si>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</si>
  <si>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</si>
  <si>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</si>
  <si>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</si>
  <si>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</si>
  <si>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</si>
  <si>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</si>
  <si>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</si>
  <si>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</si>
  <si>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</si>
  <si>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</si>
  <si>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</si>
  <si>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</si>
  <si>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</si>
  <si>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</si>
  <si>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</si>
  <si>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</si>
  <si>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</si>
  <si>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</si>
  <si>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</si>
  <si>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</si>
  <si>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</si>
  <si>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</si>
  <si>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</si>
  <si>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</si>
  <si>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</si>
  <si>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</si>
  <si>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</si>
  <si>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</si>
  <si>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</si>
  <si>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</si>
  <si>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</si>
  <si>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</si>
  <si>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</si>
  <si>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</si>
  <si>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</si>
  <si>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</si>
  <si>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</si>
  <si>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</si>
  <si>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</si>
  <si>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</si>
  <si>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</si>
  <si>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</si>
  <si>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</si>
  <si>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</si>
  <si>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</si>
  <si>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</si>
  <si>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</si>
  <si>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</si>
  <si>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</si>
  <si>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</si>
  <si>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</si>
  <si>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</si>
  <si>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</si>
  <si>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</si>
  <si>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</si>
  <si>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</si>
  <si>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</si>
  <si>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</si>
  <si>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</si>
  <si>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</si>
  <si>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</si>
  <si>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</si>
  <si>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</si>
  <si>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</si>
  <si>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</si>
  <si>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</si>
  <si>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</si>
  <si>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</si>
  <si>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</si>
  <si>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</si>
  <si>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</si>
  <si>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</si>
  <si>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</si>
  <si>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</si>
  <si>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</si>
  <si>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</si>
  <si>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</si>
  <si>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</si>
  <si>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</si>
  <si>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</si>
  <si>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</si>
  <si>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</si>
  <si>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</si>
  <si>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</si>
  <si>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</si>
  <si>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</si>
  <si>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</si>
  <si>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</si>
  <si>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</si>
  <si>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</si>
  <si>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</si>
  <si>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</si>
  <si>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</si>
  <si>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</si>
  <si>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</si>
  <si>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</si>
  <si>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</si>
  <si>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</si>
  <si>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</si>
  <si>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</si>
  <si>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</si>
  <si>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</si>
  <si>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</si>
  <si>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</si>
  <si>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</si>
  <si>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</si>
  <si>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</si>
  <si>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</si>
  <si>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</si>
  <si>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</si>
  <si>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</si>
  <si>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</si>
  <si>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</si>
  <si>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</si>
  <si>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</si>
  <si>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</si>
  <si>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</si>
  <si>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</si>
  <si>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</si>
  <si>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</si>
  <si>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</si>
  <si>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</si>
  <si>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</si>
  <si>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</si>
  <si>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</si>
  <si>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</si>
  <si>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</si>
  <si>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</si>
  <si>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</si>
  <si>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</si>
  <si>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</si>
  <si>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</si>
  <si>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</si>
  <si>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</si>
  <si>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</si>
  <si>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</si>
  <si>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</si>
  <si>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</si>
  <si>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</si>
  <si>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</si>
  <si>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</si>
  <si>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</si>
  <si>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</si>
  <si>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</si>
  <si>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</si>
  <si>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</si>
  <si>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</si>
  <si>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</si>
  <si>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</si>
  <si>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</si>
  <si>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</si>
  <si>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</si>
  <si>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</si>
  <si>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</si>
  <si>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</si>
  <si>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</si>
  <si>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</si>
  <si>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</si>
  <si>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</si>
  <si>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</si>
  <si>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</si>
  <si>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</si>
  <si>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</si>
  <si>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</si>
  <si>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</si>
  <si>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</si>
  <si>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</si>
  <si>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</si>
  <si>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</si>
  <si>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</si>
  <si>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</si>
  <si>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</si>
  <si>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</si>
  <si>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</si>
  <si>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</si>
  <si>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</si>
  <si>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</si>
  <si>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</si>
  <si>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</si>
  <si>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</si>
  <si>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</si>
  <si>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</si>
  <si>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</si>
  <si>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</si>
  <si>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</si>
  <si>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</si>
  <si>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</si>
  <si>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</si>
  <si>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</si>
  <si>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</si>
  <si>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</si>
  <si>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</si>
  <si>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</si>
  <si>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</si>
  <si>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</si>
  <si>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</si>
  <si>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</si>
  <si>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</si>
  <si>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</si>
  <si>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</si>
  <si>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</si>
  <si>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</si>
  <si>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</si>
  <si>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</si>
  <si>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</si>
  <si>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</si>
  <si>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</si>
  <si>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</si>
  <si>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</si>
  <si>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</si>
  <si>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</si>
  <si>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</si>
  <si>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</si>
  <si>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</si>
  <si>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</si>
  <si>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</si>
  <si>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</si>
  <si>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</si>
  <si>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</si>
  <si>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</si>
  <si>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</si>
  <si>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</si>
  <si>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</si>
  <si>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</si>
  <si>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</si>
  <si>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</si>
  <si>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</si>
  <si>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</si>
  <si>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</si>
  <si>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</si>
  <si>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</si>
  <si>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</si>
  <si>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</si>
  <si>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</si>
  <si>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</si>
  <si>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</si>
  <si>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</si>
  <si>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</si>
  <si>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</si>
  <si>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</si>
  <si>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</si>
  <si>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</si>
  <si>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</si>
  <si>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</si>
  <si>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</si>
  <si>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</si>
  <si>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</si>
  <si>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</si>
  <si>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</si>
  <si>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</si>
  <si>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</si>
  <si>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</si>
  <si>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</si>
  <si>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</si>
  <si>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</si>
  <si>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</si>
  <si>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</si>
  <si>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</si>
  <si>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</si>
  <si>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</si>
  <si>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</si>
  <si>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</si>
  <si>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</si>
  <si>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</si>
  <si>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</si>
  <si>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</si>
  <si>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</si>
  <si>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</si>
  <si>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</si>
  <si>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</si>
  <si>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</si>
  <si>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</si>
  <si>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</si>
  <si>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</si>
  <si>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</si>
  <si>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</si>
  <si>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</si>
  <si>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</si>
  <si>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</si>
  <si>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</si>
  <si>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</si>
  <si>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</si>
  <si>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</si>
  <si>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</si>
  <si>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</si>
  <si>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</si>
  <si>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</si>
  <si>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</si>
  <si>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</si>
  <si>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</si>
  <si>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</si>
  <si>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</si>
  <si>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</si>
  <si>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</si>
  <si>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</si>
  <si>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</si>
  <si>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</si>
  <si>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</si>
  <si>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</si>
  <si>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</si>
  <si>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</si>
  <si>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</si>
  <si>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</si>
  <si>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</si>
  <si>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</si>
  <si>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</si>
  <si>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</si>
  <si>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</si>
  <si>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</si>
  <si>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</si>
  <si>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</si>
  <si>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</si>
  <si>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</si>
  <si>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</si>
  <si>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</si>
  <si>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</si>
  <si>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</si>
  <si>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</si>
  <si>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</si>
  <si>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</si>
  <si>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</si>
  <si>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</si>
  <si>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</si>
  <si>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</si>
  <si>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</si>
  <si>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</si>
  <si>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</si>
  <si>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</si>
  <si>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</si>
  <si>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</si>
  <si>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</si>
  <si>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</si>
  <si>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</si>
  <si>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</si>
  <si>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</si>
  <si>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</si>
  <si>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</si>
  <si>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</si>
  <si>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</si>
  <si>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</si>
  <si>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</si>
  <si>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</si>
  <si>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</si>
  <si>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</si>
  <si>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</si>
  <si>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</si>
  <si>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</si>
  <si>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</si>
  <si>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</si>
  <si>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</si>
  <si>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</si>
  <si>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</si>
  <si>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</si>
  <si>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</si>
  <si>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</si>
  <si>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</si>
  <si>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</si>
  <si>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</si>
  <si>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</si>
  <si>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</si>
  <si>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</si>
  <si>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</si>
  <si>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</si>
  <si>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</si>
  <si>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</si>
  <si>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</si>
  <si>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</si>
  <si>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</si>
  <si>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</si>
  <si>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</si>
  <si>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</si>
  <si>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</si>
  <si>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</si>
  <si>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</si>
  <si>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</si>
  <si>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</si>
  <si>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</si>
  <si>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</si>
  <si>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</si>
  <si>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</si>
  <si>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1.29</t>
  </si>
  <si>
    <t>▲ 3.30</t>
  </si>
  <si>
    <t>▲ 1.78</t>
  </si>
  <si>
    <t>一般会計</t>
  </si>
  <si>
    <t>後期高齢者医療特別会計</t>
  </si>
  <si>
    <t>住宅新築資金等貸付事業特別会計</t>
  </si>
  <si>
    <t>国民健康保険特別会計</t>
  </si>
  <si>
    <t>▲ 0.08</t>
  </si>
  <si>
    <t>簡易水道事業特別会計</t>
  </si>
  <si>
    <t>下水道事業特別会計</t>
  </si>
  <si>
    <t>君谷診療所特別会計</t>
  </si>
  <si>
    <t>国民健康保険診療所特別会計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</si>
  <si>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</si>
  <si>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</si>
  <si>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</si>
  <si>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</si>
  <si>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</si>
  <si>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</si>
  <si>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</si>
  <si>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</si>
  <si>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グリーンロードだいわ</t>
  </si>
  <si>
    <t>美郷町開発公社</t>
    <rPh sb="0" eb="3">
      <t>ミサトチョウ</t>
    </rPh>
    <rPh sb="3" eb="5">
      <t>カイハツ</t>
    </rPh>
    <rPh sb="5" eb="7">
      <t>コウシャ</t>
    </rPh>
    <phoneticPr fontId="19"/>
  </si>
  <si>
    <t>邑智郡総合事務組合（一般会計）</t>
    <rPh sb="0" eb="3">
      <t>オオチグン</t>
    </rPh>
    <rPh sb="3" eb="5">
      <t>ソウゴウ</t>
    </rPh>
    <rPh sb="5" eb="7">
      <t>ジム</t>
    </rPh>
    <rPh sb="7" eb="9">
      <t>クミアイ</t>
    </rPh>
    <rPh sb="10" eb="12">
      <t>イッパン</t>
    </rPh>
    <rPh sb="12" eb="14">
      <t>カイケイ</t>
    </rPh>
    <phoneticPr fontId="19"/>
  </si>
  <si>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19"/>
  </si>
  <si>
    <t>江津邑智消防組合</t>
    <rPh sb="0" eb="2">
      <t>ゴウツ</t>
    </rPh>
    <rPh sb="2" eb="4">
      <t>オオチ</t>
    </rPh>
    <rPh sb="4" eb="6">
      <t>ショウボウ</t>
    </rPh>
    <rPh sb="6" eb="8">
      <t>クミアイ</t>
    </rPh>
    <phoneticPr fontId="19"/>
  </si>
  <si>
    <t>島根県市町村総合事務組合</t>
    <rPh sb="0" eb="3">
      <t>シマネケン</t>
    </rPh>
    <rPh sb="3" eb="6">
      <t>シチョウソン</t>
    </rPh>
    <rPh sb="6" eb="8">
      <t>ソウゴウ</t>
    </rPh>
    <rPh sb="8" eb="10">
      <t>ジム</t>
    </rPh>
    <rPh sb="10" eb="12">
      <t>クミアイ</t>
    </rPh>
    <phoneticPr fontId="19"/>
  </si>
  <si>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19"/>
  </si>
  <si>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19"/>
  </si>
  <si>
    <t>邑智郡公立病院組合</t>
    <rPh sb="0" eb="3">
      <t>オオチグン</t>
    </rPh>
    <rPh sb="3" eb="5">
      <t>コウリツ</t>
    </rPh>
    <rPh sb="5" eb="7">
      <t>ビョウイン</t>
    </rPh>
    <rPh sb="7" eb="9">
      <t>クミアイ</t>
    </rPh>
    <phoneticPr fontId="19"/>
  </si>
  <si>
    <t>-</t>
    <phoneticPr fontId="2"/>
  </si>
  <si>
    <t>地域振興基金</t>
    <rPh sb="0" eb="2">
      <t>チイキ</t>
    </rPh>
    <rPh sb="2" eb="4">
      <t>シンコウ</t>
    </rPh>
    <rPh sb="4" eb="6">
      <t>キキン</t>
    </rPh>
    <phoneticPr fontId="19"/>
  </si>
  <si>
    <t>公共施設維持管理基金</t>
    <rPh sb="0" eb="2">
      <t>コウキョウ</t>
    </rPh>
    <rPh sb="2" eb="4">
      <t>シセツ</t>
    </rPh>
    <rPh sb="4" eb="6">
      <t>イジ</t>
    </rPh>
    <rPh sb="6" eb="8">
      <t>カンリ</t>
    </rPh>
    <rPh sb="8" eb="10">
      <t>キキン</t>
    </rPh>
    <phoneticPr fontId="19"/>
  </si>
  <si>
    <t>地域福祉振興基金</t>
    <rPh sb="0" eb="2">
      <t>チイキ</t>
    </rPh>
    <rPh sb="2" eb="4">
      <t>フクシ</t>
    </rPh>
    <rPh sb="4" eb="6">
      <t>シンコウ</t>
    </rPh>
    <rPh sb="6" eb="8">
      <t>キキン</t>
    </rPh>
    <phoneticPr fontId="19"/>
  </si>
  <si>
    <t>電算機器管理基金</t>
    <rPh sb="0" eb="2">
      <t>デンサン</t>
    </rPh>
    <rPh sb="2" eb="4">
      <t>キキ</t>
    </rPh>
    <rPh sb="4" eb="6">
      <t>カンリ</t>
    </rPh>
    <rPh sb="6" eb="8">
      <t>キキン</t>
    </rPh>
    <phoneticPr fontId="19"/>
  </si>
  <si>
    <t>地域公共交通維持確保基金</t>
    <rPh sb="0" eb="4">
      <t>チイキコウキョウ</t>
    </rPh>
    <rPh sb="4" eb="6">
      <t>コウツウ</t>
    </rPh>
    <rPh sb="6" eb="8">
      <t>イジ</t>
    </rPh>
    <rPh sb="8" eb="10">
      <t>カクホ</t>
    </rPh>
    <rPh sb="10" eb="12">
      <t>キキン</t>
    </rPh>
    <phoneticPr fontId="1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</si>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</sst>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310300</c:v>
                </c:pt>
                <c:pt idx="2">
                  <c:v>317319</c:v>
                </c:pt>
                <c:pt idx="3">
                  <c:v>289738</c:v>
                </c:pt>
                <c:pt idx="4">
                  <c:v>316937</c:v>
                </c:pt>
              </c:numCache>
            </c:numRef>
          </c:val>
          <c:smooth val="0"/>
          <c:extLst>
            <c:ext xmlns:c16="http://schemas.microsoft.com/office/drawing/2014/chart" uri="{C3380CC4-5D6E-409C-BE32-E72D297353CC}">
              <c16:uniqueId val="{00000000-778B-4494-BCFB-0B517F5958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327070</c:v>
                </c:pt>
                <c:pt idx="1">
                  <c:v>171634</c:v>
                </c:pt>
                <c:pt idx="2">
                  <c:v>195052</c:v>
                </c:pt>
                <c:pt idx="3">
                  <c:v>233796</c:v>
                </c:pt>
                <c:pt idx="4">
                  <c:v>263330</c:v>
                </c:pt>
              </c:numCache>
            </c:numRef>
          </c:val>
          <c:smooth val="0"/>
          <c:extLst>
            <c:ext xmlns:c16="http://schemas.microsoft.com/office/drawing/2014/chart" uri="{C3380CC4-5D6E-409C-BE32-E72D297353CC}">
              <c16:uniqueId val="{00000001-778B-4494-BCFB-0B517F5958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5.35</c:v>
                </c:pt>
                <c:pt idx="1">
                  <c:v>4.8</c:v>
                </c:pt>
                <c:pt idx="2">
                  <c:v>3.63</c:v>
                </c:pt>
                <c:pt idx="3">
                  <c:v>0.9</c:v>
                </c:pt>
                <c:pt idx="4">
                  <c:v>1.21</c:v>
                </c:pt>
              </c:numCache>
            </c:numRef>
          </c:val>
          <c:extLst>
            <c:ext xmlns:c16="http://schemas.microsoft.com/office/drawing/2014/chart" uri="{C3380CC4-5D6E-409C-BE32-E72D297353CC}">
              <c16:uniqueId val="{00000000-75FD-456B-A58B-804F7729FF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30.25</c:v>
                </c:pt>
                <c:pt idx="2">
                  <c:v>31.01</c:v>
                </c:pt>
                <c:pt idx="3">
                  <c:v>31.28</c:v>
                </c:pt>
                <c:pt idx="4">
                  <c:v>29.19</c:v>
                </c:pt>
              </c:numCache>
            </c:numRef>
          </c:val>
          <c:extLst>
            <c:ext xmlns:c16="http://schemas.microsoft.com/office/drawing/2014/chart" uri="{C3380CC4-5D6E-409C-BE32-E72D297353CC}">
              <c16:uniqueId val="{00000001-75FD-456B-A58B-804F7729FF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6.29</c:v>
                </c:pt>
                <c:pt idx="1">
                  <c:v>-0.82</c:v>
                </c:pt>
                <c:pt idx="2">
                  <c:v>-1.29</c:v>
                </c:pt>
                <c:pt idx="3">
                  <c:v>-3.3</c:v>
                </c:pt>
                <c:pt idx="4">
                  <c:v>-1.78</c:v>
                </c:pt>
              </c:numCache>
            </c:numRef>
          </c:val>
          <c:smooth val="0"/>
          <c:extLst>
            <c:ext xmlns:c16="http://schemas.microsoft.com/office/drawing/2014/chart" uri="{C3380CC4-5D6E-409C-BE32-E72D297353CC}">
              <c16:uniqueId val="{00000002-75FD-456B-A58B-804F7729FF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D1-438E-A2A7-D55E03B76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D1-438E-A2A7-D55E03B76A5F}"/>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D1-438E-A2A7-D55E03B76A5F}"/>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D1-438E-A2A7-D55E03B76A5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AD1-438E-A2A7-D55E03B76A5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AD1-438E-A2A7-D55E03B76A5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0.02</c:v>
                </c:pt>
                <c:pt idx="6">
                  <c:v>0.08</c:v>
                </c:pt>
                <c:pt idx="7">
                  <c:v>#N/A</c:v>
                </c:pt>
                <c:pt idx="8">
                  <c:v>#N/A</c:v>
                </c:pt>
                <c:pt idx="9">
                  <c:v>0</c:v>
                </c:pt>
              </c:numCache>
            </c:numRef>
          </c:val>
          <c:extLst>
            <c:ext xmlns:c16="http://schemas.microsoft.com/office/drawing/2014/chart" uri="{C3380CC4-5D6E-409C-BE32-E72D297353CC}">
              <c16:uniqueId val="{00000006-CAD1-438E-A2A7-D55E03B76A5F}"/>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0.05</c:v>
                </c:pt>
                <c:pt idx="8">
                  <c:v>#N/A</c:v>
                </c:pt>
                <c:pt idx="9">
                  <c:v>0.11</c:v>
                </c:pt>
              </c:numCache>
            </c:numRef>
          </c:val>
          <c:extLst>
            <c:ext xmlns:c16="http://schemas.microsoft.com/office/drawing/2014/chart" uri="{C3380CC4-5D6E-409C-BE32-E72D297353CC}">
              <c16:uniqueId val="{00000007-CAD1-438E-A2A7-D55E03B76A5F}"/>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0.15</c:v>
                </c:pt>
                <c:pt idx="2">
                  <c:v>#N/A</c:v>
                </c:pt>
                <c:pt idx="3">
                  <c:v>0.09</c:v>
                </c:pt>
                <c:pt idx="4">
                  <c:v>#N/A</c:v>
                </c:pt>
                <c:pt idx="5">
                  <c:v>0.11</c:v>
                </c:pt>
                <c:pt idx="6">
                  <c:v>#N/A</c:v>
                </c:pt>
                <c:pt idx="7">
                  <c:v>0</c:v>
                </c:pt>
                <c:pt idx="8">
                  <c:v>#N/A</c:v>
                </c:pt>
                <c:pt idx="9">
                  <c:v>0.27</c:v>
                </c:pt>
              </c:numCache>
            </c:numRef>
          </c:val>
          <c:extLst>
            <c:ext xmlns:c16="http://schemas.microsoft.com/office/drawing/2014/chart" uri="{C3380CC4-5D6E-409C-BE32-E72D297353CC}">
              <c16:uniqueId val="{00000008-CAD1-438E-A2A7-D55E03B76A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5.34</c:v>
                </c:pt>
                <c:pt idx="2">
                  <c:v>#N/A</c:v>
                </c:pt>
                <c:pt idx="3">
                  <c:v>4.79</c:v>
                </c:pt>
                <c:pt idx="4">
                  <c:v>#N/A</c:v>
                </c:pt>
                <c:pt idx="5">
                  <c:v>3.6</c:v>
                </c:pt>
                <c:pt idx="6">
                  <c:v>#N/A</c:v>
                </c:pt>
                <c:pt idx="7">
                  <c:v>0.85</c:v>
                </c:pt>
                <c:pt idx="8">
                  <c:v>#N/A</c:v>
                </c:pt>
                <c:pt idx="9">
                  <c:v>1.0900000000000001</c:v>
                </c:pt>
              </c:numCache>
            </c:numRef>
          </c:val>
          <c:extLst>
            <c:ext xmlns:c16="http://schemas.microsoft.com/office/drawing/2014/chart" uri="{C3380CC4-5D6E-409C-BE32-E72D297353CC}">
              <c16:uniqueId val="{00000009-CAD1-438E-A2A7-D55E03B76A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1201</c:v>
                </c:pt>
                <c:pt idx="5">
                  <c:v>1138</c:v>
                </c:pt>
                <c:pt idx="8">
                  <c:v>1088</c:v>
                </c:pt>
                <c:pt idx="11">
                  <c:v>1057</c:v>
                </c:pt>
                <c:pt idx="14">
                  <c:v>1075</c:v>
                </c:pt>
              </c:numCache>
            </c:numRef>
          </c:val>
          <c:extLst>
            <c:ext xmlns:c16="http://schemas.microsoft.com/office/drawing/2014/chart" uri="{C3380CC4-5D6E-409C-BE32-E72D297353CC}">
              <c16:uniqueId val="{00000000-A1D9-45AD-9CC0-450956715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D9-45AD-9CC0-450956715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20</c:v>
                </c:pt>
                <c:pt idx="6">
                  <c:v>20</c:v>
                </c:pt>
                <c:pt idx="9">
                  <c:v>20</c:v>
                </c:pt>
                <c:pt idx="12">
                  <c:v>19</c:v>
                </c:pt>
              </c:numCache>
            </c:numRef>
          </c:val>
          <c:extLst>
            <c:ext xmlns:c16="http://schemas.microsoft.com/office/drawing/2014/chart" uri="{C3380CC4-5D6E-409C-BE32-E72D297353CC}">
              <c16:uniqueId val="{00000002-A1D9-45AD-9CC0-450956715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26</c:v>
                </c:pt>
                <c:pt idx="6">
                  <c:v>28</c:v>
                </c:pt>
                <c:pt idx="9">
                  <c:v>31</c:v>
                </c:pt>
                <c:pt idx="12">
                  <c:v>33</c:v>
                </c:pt>
              </c:numCache>
            </c:numRef>
          </c:val>
          <c:extLst>
            <c:ext xmlns:c16="http://schemas.microsoft.com/office/drawing/2014/chart" uri="{C3380CC4-5D6E-409C-BE32-E72D297353CC}">
              <c16:uniqueId val="{00000003-A1D9-45AD-9CC0-450956715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192</c:v>
                </c:pt>
                <c:pt idx="3">
                  <c:v>181</c:v>
                </c:pt>
                <c:pt idx="6">
                  <c:v>183</c:v>
                </c:pt>
                <c:pt idx="9">
                  <c:v>188</c:v>
                </c:pt>
                <c:pt idx="12">
                  <c:v>186</c:v>
                </c:pt>
              </c:numCache>
            </c:numRef>
          </c:val>
          <c:extLst>
            <c:ext xmlns:c16="http://schemas.microsoft.com/office/drawing/2014/chart" uri="{C3380CC4-5D6E-409C-BE32-E72D297353CC}">
              <c16:uniqueId val="{00000004-A1D9-45AD-9CC0-450956715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D9-45AD-9CC0-450956715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D9-45AD-9CC0-450956715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1360</c:v>
                </c:pt>
                <c:pt idx="3">
                  <c:v>1273</c:v>
                </c:pt>
                <c:pt idx="6">
                  <c:v>1155</c:v>
                </c:pt>
                <c:pt idx="9">
                  <c:v>1137</c:v>
                </c:pt>
                <c:pt idx="12">
                  <c:v>1177</c:v>
                </c:pt>
              </c:numCache>
            </c:numRef>
          </c:val>
          <c:extLst>
            <c:ext xmlns:c16="http://schemas.microsoft.com/office/drawing/2014/chart" uri="{C3380CC4-5D6E-409C-BE32-E72D297353CC}">
              <c16:uniqueId val="{00000007-A1D9-45AD-9CC0-450956715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362</c:v>
                </c:pt>
                <c:pt idx="5">
                  <c:v>#N/A</c:v>
                </c:pt>
                <c:pt idx="6">
                  <c:v>#N/A</c:v>
                </c:pt>
                <c:pt idx="7">
                  <c:v>298</c:v>
                </c:pt>
                <c:pt idx="8">
                  <c:v>#N/A</c:v>
                </c:pt>
                <c:pt idx="9">
                  <c:v>#N/A</c:v>
                </c:pt>
                <c:pt idx="10">
                  <c:v>319</c:v>
                </c:pt>
                <c:pt idx="11">
                  <c:v>#N/A</c:v>
                </c:pt>
                <c:pt idx="12">
                  <c:v>#N/A</c:v>
                </c:pt>
                <c:pt idx="13">
                  <c:v>340</c:v>
                </c:pt>
                <c:pt idx="14">
                  <c:v>#N/A</c:v>
                </c:pt>
              </c:numCache>
            </c:numRef>
          </c:val>
          <c:smooth val="0"/>
          <c:extLst>
            <c:ext xmlns:c16="http://schemas.microsoft.com/office/drawing/2014/chart" uri="{C3380CC4-5D6E-409C-BE32-E72D297353CC}">
              <c16:uniqueId val="{00000008-A1D9-45AD-9CC0-450956715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9306</c:v>
                </c:pt>
                <c:pt idx="5">
                  <c:v>8756</c:v>
                </c:pt>
                <c:pt idx="8">
                  <c:v>8133</c:v>
                </c:pt>
                <c:pt idx="11">
                  <c:v>7937</c:v>
                </c:pt>
                <c:pt idx="14">
                  <c:v>8011</c:v>
                </c:pt>
              </c:numCache>
            </c:numRef>
          </c:val>
          <c:extLst>
            <c:ext xmlns:c16="http://schemas.microsoft.com/office/drawing/2014/chart" uri="{C3380CC4-5D6E-409C-BE32-E72D297353CC}">
              <c16:uniqueId val="{00000000-BE56-4A9A-9A28-EC3789169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522</c:v>
                </c:pt>
                <c:pt idx="5">
                  <c:v>447</c:v>
                </c:pt>
                <c:pt idx="8">
                  <c:v>387</c:v>
                </c:pt>
                <c:pt idx="11">
                  <c:v>308</c:v>
                </c:pt>
                <c:pt idx="14">
                  <c:v>254</c:v>
                </c:pt>
              </c:numCache>
            </c:numRef>
          </c:val>
          <c:extLst>
            <c:ext xmlns:c16="http://schemas.microsoft.com/office/drawing/2014/chart" uri="{C3380CC4-5D6E-409C-BE32-E72D297353CC}">
              <c16:uniqueId val="{00000001-BE56-4A9A-9A28-EC3789169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2756</c:v>
                </c:pt>
                <c:pt idx="5">
                  <c:v>2739</c:v>
                </c:pt>
                <c:pt idx="8">
                  <c:v>2722</c:v>
                </c:pt>
                <c:pt idx="11">
                  <c:v>2692</c:v>
                </c:pt>
                <c:pt idx="14">
                  <c:v>2685</c:v>
                </c:pt>
              </c:numCache>
            </c:numRef>
          </c:val>
          <c:extLst>
            <c:ext xmlns:c16="http://schemas.microsoft.com/office/drawing/2014/chart" uri="{C3380CC4-5D6E-409C-BE32-E72D297353CC}">
              <c16:uniqueId val="{00000002-BE56-4A9A-9A28-EC3789169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56-4A9A-9A28-EC3789169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56-4A9A-9A28-EC3789169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56-4A9A-9A28-EC3789169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1314</c:v>
                </c:pt>
                <c:pt idx="3">
                  <c:v>1311</c:v>
                </c:pt>
                <c:pt idx="6">
                  <c:v>1323</c:v>
                </c:pt>
                <c:pt idx="9">
                  <c:v>1350</c:v>
                </c:pt>
                <c:pt idx="12">
                  <c:v>1337</c:v>
                </c:pt>
              </c:numCache>
            </c:numRef>
          </c:val>
          <c:extLst>
            <c:ext xmlns:c16="http://schemas.microsoft.com/office/drawing/2014/chart" uri="{C3380CC4-5D6E-409C-BE32-E72D297353CC}">
              <c16:uniqueId val="{00000006-BE56-4A9A-9A28-EC3789169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231</c:v>
                </c:pt>
                <c:pt idx="3">
                  <c:v>221</c:v>
                </c:pt>
                <c:pt idx="6">
                  <c:v>186</c:v>
                </c:pt>
                <c:pt idx="9">
                  <c:v>152</c:v>
                </c:pt>
                <c:pt idx="12">
                  <c:v>130</c:v>
                </c:pt>
              </c:numCache>
            </c:numRef>
          </c:val>
          <c:extLst>
            <c:ext xmlns:c16="http://schemas.microsoft.com/office/drawing/2014/chart" uri="{C3380CC4-5D6E-409C-BE32-E72D297353CC}">
              <c16:uniqueId val="{00000007-BE56-4A9A-9A28-EC3789169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2299</c:v>
                </c:pt>
                <c:pt idx="3">
                  <c:v>2258</c:v>
                </c:pt>
                <c:pt idx="6">
                  <c:v>2096</c:v>
                </c:pt>
                <c:pt idx="9">
                  <c:v>2093</c:v>
                </c:pt>
                <c:pt idx="12">
                  <c:v>1956</c:v>
                </c:pt>
              </c:numCache>
            </c:numRef>
          </c:val>
          <c:extLst>
            <c:ext xmlns:c16="http://schemas.microsoft.com/office/drawing/2014/chart" uri="{C3380CC4-5D6E-409C-BE32-E72D297353CC}">
              <c16:uniqueId val="{00000008-BE56-4A9A-9A28-EC3789169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140</c:v>
                </c:pt>
                <c:pt idx="3">
                  <c:v>121</c:v>
                </c:pt>
                <c:pt idx="6">
                  <c:v>102</c:v>
                </c:pt>
                <c:pt idx="9">
                  <c:v>83</c:v>
                </c:pt>
                <c:pt idx="12">
                  <c:v>66</c:v>
                </c:pt>
              </c:numCache>
            </c:numRef>
          </c:val>
          <c:extLst>
            <c:ext xmlns:c16="http://schemas.microsoft.com/office/drawing/2014/chart" uri="{C3380CC4-5D6E-409C-BE32-E72D297353CC}">
              <c16:uniqueId val="{00000009-BE56-4A9A-9A28-EC3789169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10469</c:v>
                </c:pt>
                <c:pt idx="3">
                  <c:v>9903</c:v>
                </c:pt>
                <c:pt idx="6">
                  <c:v>9615</c:v>
                </c:pt>
                <c:pt idx="9">
                  <c:v>9499</c:v>
                </c:pt>
                <c:pt idx="12">
                  <c:v>9632</c:v>
                </c:pt>
              </c:numCache>
            </c:numRef>
          </c:val>
          <c:extLst>
            <c:ext xmlns:c16="http://schemas.microsoft.com/office/drawing/2014/chart" uri="{C3380CC4-5D6E-409C-BE32-E72D297353CC}">
              <c16:uniqueId val="{0000000A-BE56-4A9A-9A28-EC37891691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1869</c:v>
                </c:pt>
                <c:pt idx="2">
                  <c:v>#N/A</c:v>
                </c:pt>
                <c:pt idx="3">
                  <c:v>#N/A</c:v>
                </c:pt>
                <c:pt idx="4">
                  <c:v>1872</c:v>
                </c:pt>
                <c:pt idx="5">
                  <c:v>#N/A</c:v>
                </c:pt>
                <c:pt idx="6">
                  <c:v>#N/A</c:v>
                </c:pt>
                <c:pt idx="7">
                  <c:v>2078</c:v>
                </c:pt>
                <c:pt idx="8">
                  <c:v>#N/A</c:v>
                </c:pt>
                <c:pt idx="9">
                  <c:v>#N/A</c:v>
                </c:pt>
                <c:pt idx="10">
                  <c:v>2240</c:v>
                </c:pt>
                <c:pt idx="11">
                  <c:v>#N/A</c:v>
                </c:pt>
                <c:pt idx="12">
                  <c:v>#N/A</c:v>
                </c:pt>
                <c:pt idx="13">
                  <c:v>2172</c:v>
                </c:pt>
                <c:pt idx="14">
                  <c:v>#N/A</c:v>
                </c:pt>
              </c:numCache>
            </c:numRef>
          </c:val>
          <c:smooth val="0"/>
          <c:extLst>
            <c:ext xmlns:c16="http://schemas.microsoft.com/office/drawing/2014/chart" uri="{C3380CC4-5D6E-409C-BE32-E72D297353CC}">
              <c16:uniqueId val="{0000000B-BE56-4A9A-9A28-EC37891691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1168</c:v>
                </c:pt>
                <c:pt idx="1">
                  <c:v>1151</c:v>
                </c:pt>
                <c:pt idx="2">
                  <c:v>1074</c:v>
                </c:pt>
              </c:numCache>
            </c:numRef>
          </c:val>
          <c:extLst>
            <c:ext xmlns:c16="http://schemas.microsoft.com/office/drawing/2014/chart" uri="{C3380CC4-5D6E-409C-BE32-E72D297353CC}">
              <c16:uniqueId val="{00000000-CA88-4110-9240-98FF70C7C9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c:v>
                </c:pt>
                <c:pt idx="1">
                  <c:v>574</c:v>
                </c:pt>
                <c:pt idx="2">
                  <c:v>528</c:v>
                </c:pt>
              </c:numCache>
            </c:numRef>
          </c:val>
          <c:extLst>
            <c:ext xmlns:c16="http://schemas.microsoft.com/office/drawing/2014/chart" uri="{C3380CC4-5D6E-409C-BE32-E72D297353CC}">
              <c16:uniqueId val="{00000001-CA88-4110-9240-98FF70C7C9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2074</c:v>
                </c:pt>
                <c:pt idx="1">
                  <c:v>2047</c:v>
                </c:pt>
                <c:pt idx="2">
                  <c:v>2190</c:v>
                </c:pt>
              </c:numCache>
            </c:numRef>
          </c:val>
          <c:extLst>
            <c:ext xmlns:c16="http://schemas.microsoft.com/office/drawing/2014/chart" uri="{C3380CC4-5D6E-409C-BE32-E72D297353CC}">
              <c16:uniqueId val="{00000002-CA88-4110-9240-98FF70C7C9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元利償還金については、町村合併を経て、繰上償還</a:t>
          </a:r>
          <a:r>
            <a:rPr kumimoji="1" lang="en-US" altLang="ja-JP" sz="1400">
              <a:latin typeface="ＭＳ ゴシック" pitchFamily="49" charset="-128"/>
              <a:ea typeface="ＭＳ ゴシック" pitchFamily="49" charset="-128"/>
            </a:rPr>
            <a:t>(722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により公債費の軽減を図ってきたが、近年の普通建設事業費の増加に伴い上昇傾向にある。交付税算入率の高い地方債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辺地・過疎・合併特例）の活用や充当可能な特定財源を確保した上で普通建設事業を実施しており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元年度は実質公債費比率を減少（</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％）することが出来た。しかし単年度の実質公債費率では起債の借入総額の増加によって増加傾向にある。今後も地方債の発行を抑制し、比率の低下に努める。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地方債については、原則として交付税措置されないものについては可能な限り発行しないこととしている。しかし残高は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年度までは減少傾向にあったものの、</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元年度からは新可燃ごみ処理施設の更新負担金や大和荘建替え事業によって増加した。</a:t>
          </a:r>
        </a:p>
        <a:p>
          <a:r>
            <a:rPr kumimoji="1" lang="ja-JP" altLang="en-US" sz="1400">
              <a:latin typeface="ＭＳ ゴシック" pitchFamily="49" charset="-128"/>
              <a:ea typeface="ＭＳ ゴシック" pitchFamily="49" charset="-128"/>
            </a:rPr>
            <a:t>　充当可能基金については、決算剰余金や歳出削減等で発生した留保財源を積極的に積み立てることにしているが、財政調整基金の取り崩しに押され、減少した。</a:t>
          </a:r>
        </a:p>
        <a:p>
          <a:r>
            <a:rPr kumimoji="1" lang="ja-JP" altLang="en-US" sz="1400">
              <a:latin typeface="ＭＳ ゴシック" pitchFamily="49" charset="-128"/>
              <a:ea typeface="ＭＳ ゴシック" pitchFamily="49" charset="-128"/>
            </a:rPr>
            <a:t>　中期財政計画上、後年度から基金の取り崩しが続く為、将来負担比率の上昇が見込まれるが、今後も引き続き</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％以下を保てるよう努力する。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特定目的基金は地域公共交通維持確保基金に三江線代替交通負担金を積立して増、財政状況悪化におる財政調整基金の取り崩し、地方債償還に対する減債基金の取り崩しを行ったが全体的に基金額は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地域公共交通維持確保基金：三江線代替交通を含めた地域公共交通の維持確保及び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三江線の跡地、施設等の有効活用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公共施設維持管理基金：毎年度施設の大規模修繕を行うため、定量的な取り崩しを行う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地域公共交通維持確保基金：三江線代替交通導入費負担金の積立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地域福祉振興基金：こども医療費助成事業等に対する充当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社会情勢による事業需要の増と、交付税の減額により令和元年度以降もほぼすべての特定目的基金の継続した取り崩しを行う見込み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普通交付税算定替により縮減を受けたことによる歳入の減等により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社会情勢による事業需要の増と交付税の減額により、継続的に取り崩せざるを得ない見込み。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地方債の据え置き期間終了による地方債償還額の増により取り崩しを行った。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据置期間が終了する起債の償還開始により、今後も継続して取り崩しを行う見込み。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密度の低い中山間地域にある典型的な過疎の町であり、町内に中心となる産業がないため財政基盤が弱く、全国・県平均を下回っている。全国的には景気の改善が見られるが、地方においてはこの傾向が見られず未だ低迷していることから税収の増が見込めないため、より効率的な予算の編成と執行が求め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年度から基準財政収入額が増加し、基準財政需要額が減少しているため財政力指数は微増となった。令和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年度からは合併算定替終了の為、同様の開きが拡大し、将来的に微増する傾向となる。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過疎地域であるが故にインフラ整備が遅れ、また財政基盤も弱いため投資的経費への地方債活用は欠かせず、公債費に係るものが</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％と最も高い。平成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年度借入の過疎辺地債が据置期間終了により公債費が増大することと、会計年度任用職員となった人件費部分が過去物件費として計上していた所を、人件費として計上することにより、令和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近い将来に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を超えないために経費削減を心掛ける必要が有る。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64</xdr:row>
      <xdr:rowOff>69532</xdr:rowOff>
    </xdr:to>
    <xdr:cxnSp macro="">
      <xdr:nvCxnSpPr>
        <xdr:cNvPr id="129" name="直線コネクタ 128"/>
        <xdr:cNvCxnSpPr/>
      </xdr:nvCxnSpPr>
      <xdr:spPr>
        <a:xfrm flipV="1">
          <a:off x="4114800" y="110302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69532</xdr:rowOff>
    </xdr:to>
    <xdr:cxnSp macro="">
      <xdr:nvCxnSpPr>
        <xdr:cNvPr id="132" name="直線コネクタ 131"/>
        <xdr:cNvCxnSpPr/>
      </xdr:nvCxnSpPr>
      <xdr:spPr>
        <a:xfrm>
          <a:off x="3225800" y="1102021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81597</xdr:rowOff>
    </xdr:to>
    <xdr:cxnSp macro="">
      <xdr:nvCxnSpPr>
        <xdr:cNvPr id="135" name="直線コネクタ 134"/>
        <xdr:cNvCxnSpPr/>
      </xdr:nvCxnSpPr>
      <xdr:spPr>
        <a:xfrm flipV="1">
          <a:off x="2336800" y="1102021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81597</xdr:rowOff>
    </xdr:to>
    <xdr:cxnSp macro="">
      <xdr:nvCxnSpPr>
        <xdr:cNvPr id="138" name="直線コネクタ 137"/>
        <xdr:cNvCxnSpPr/>
      </xdr:nvCxnSpPr>
      <xdr:spPr>
        <a:xfrm>
          <a:off x="1447800" y="109940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41" name="フローチャート: 判断 140"/>
        <xdr:cNvSpPr/>
      </xdr:nvSpPr>
      <xdr:spPr>
        <a:xfrm>
          <a:off x="1397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56638</xdr:rowOff>
    </xdr:from>
    <xdr:ext cx="762000" cy="259045"/>
    <xdr:sp macro="" textlink="">
      <xdr:nvSpPr>
        <xdr:cNvPr id="142" name="テキスト ボックス 141"/>
        <xdr:cNvSpPr txBox="1"/>
      </xdr:nvSpPr>
      <xdr:spPr>
        <a:xfrm>
          <a:off x="1066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8" name="楕円 147"/>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9"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18732</xdr:rowOff>
    </xdr:from>
    <xdr:to>
      <xdr:col>19</xdr:col>
      <xdr:colOff>184150</xdr:colOff>
      <xdr:row>64</xdr:row>
      <xdr:rowOff>120332</xdr:rowOff>
    </xdr:to>
    <xdr:sp macro="" textlink="">
      <xdr:nvSpPr>
        <xdr:cNvPr id="150" name="楕円 149"/>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105109</xdr:rowOff>
    </xdr:from>
    <xdr:ext cx="736600" cy="259045"/>
    <xdr:sp macro="" textlink="">
      <xdr:nvSpPr>
        <xdr:cNvPr id="151" name="テキスト ボックス 150"/>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2" name="楕円 151"/>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3" name="テキスト ボックス 152"/>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4" name="楕円 153"/>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5" name="テキスト ボックス 154"/>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56" name="楕円 155"/>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56849</xdr:rowOff>
    </xdr:from>
    <xdr:ext cx="762000" cy="259045"/>
    <xdr:sp macro="" textlink="">
      <xdr:nvSpPr>
        <xdr:cNvPr id="157" name="テキスト ボックス 156"/>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自治体同士での市町村合併であったため、類似団体と比較しても職員数が多いこと、また行政区域が広いこともあり、人件費・物件費は割高である。人件費については、類似団体と比較しても高い方ではな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導入によって物件費であった臨時嘱託職員の賃金が人件費に変更する為、人件費の割合が増大する見込み。前年度の決算状況を予算編成時に確認し、不用な支出を抑える指導をすることにより、物件費の抑制に努めて歳出を縮減していきたい。</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25236</xdr:rowOff>
    </xdr:from>
    <xdr:to>
      <xdr:col>23</xdr:col>
      <xdr:colOff>133350</xdr:colOff>
      <xdr:row>82</xdr:row>
      <xdr:rowOff>25253</xdr:rowOff>
    </xdr:to>
    <xdr:cxnSp macro="">
      <xdr:nvCxnSpPr>
        <xdr:cNvPr id="189" name="直線コネクタ 188"/>
        <xdr:cNvCxnSpPr/>
      </xdr:nvCxnSpPr>
      <xdr:spPr>
        <a:xfrm flipV="1">
          <a:off x="4114800" y="14084136"/>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10013</xdr:rowOff>
    </xdr:from>
    <xdr:ext cx="762000" cy="259045"/>
    <xdr:sp macro="" textlink="">
      <xdr:nvSpPr>
        <xdr:cNvPr id="190" name="人件費・物件費等の状況平均値テキスト"/>
        <xdr:cNvSpPr txBox="1"/>
      </xdr:nvSpPr>
      <xdr:spPr>
        <a:xfrm>
          <a:off x="5041900" y="14068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15329</xdr:rowOff>
    </xdr:from>
    <xdr:to>
      <xdr:col>19</xdr:col>
      <xdr:colOff>133350</xdr:colOff>
      <xdr:row>82</xdr:row>
      <xdr:rowOff>25253</xdr:rowOff>
    </xdr:to>
    <xdr:cxnSp macro="">
      <xdr:nvCxnSpPr>
        <xdr:cNvPr id="192" name="直線コネクタ 191"/>
        <xdr:cNvCxnSpPr/>
      </xdr:nvCxnSpPr>
      <xdr:spPr>
        <a:xfrm>
          <a:off x="3225800" y="14074229"/>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5803</xdr:rowOff>
    </xdr:from>
    <xdr:to>
      <xdr:col>15</xdr:col>
      <xdr:colOff>82550</xdr:colOff>
      <xdr:row>82</xdr:row>
      <xdr:rowOff>15329</xdr:rowOff>
    </xdr:to>
    <xdr:cxnSp macro="">
      <xdr:nvCxnSpPr>
        <xdr:cNvPr id="195" name="直線コネクタ 194"/>
        <xdr:cNvCxnSpPr/>
      </xdr:nvCxnSpPr>
      <xdr:spPr>
        <a:xfrm>
          <a:off x="2336800" y="14064703"/>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5803</xdr:rowOff>
    </xdr:from>
    <xdr:to>
      <xdr:col>11</xdr:col>
      <xdr:colOff>31750</xdr:colOff>
      <xdr:row>82</xdr:row>
      <xdr:rowOff>11702</xdr:rowOff>
    </xdr:to>
    <xdr:cxnSp macro="">
      <xdr:nvCxnSpPr>
        <xdr:cNvPr id="198" name="直線コネクタ 197"/>
        <xdr:cNvCxnSpPr/>
      </xdr:nvCxnSpPr>
      <xdr:spPr>
        <a:xfrm flipV="1">
          <a:off x="1447800" y="14064703"/>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96095</xdr:rowOff>
    </xdr:from>
    <xdr:to>
      <xdr:col>7</xdr:col>
      <xdr:colOff>31750</xdr:colOff>
      <xdr:row>82</xdr:row>
      <xdr:rowOff>26245</xdr:rowOff>
    </xdr:to>
    <xdr:sp macro="" textlink="">
      <xdr:nvSpPr>
        <xdr:cNvPr id="201" name="フローチャート: 判断 200"/>
        <xdr:cNvSpPr/>
      </xdr:nvSpPr>
      <xdr:spPr>
        <a:xfrm>
          <a:off x="1397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36422</xdr:rowOff>
    </xdr:from>
    <xdr:ext cx="762000" cy="259045"/>
    <xdr:sp macro="" textlink="">
      <xdr:nvSpPr>
        <xdr:cNvPr id="202" name="テキスト ボックス 201"/>
        <xdr:cNvSpPr txBox="1"/>
      </xdr:nvSpPr>
      <xdr:spPr>
        <a:xfrm>
          <a:off x="1066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145886</xdr:rowOff>
    </xdr:from>
    <xdr:to>
      <xdr:col>23</xdr:col>
      <xdr:colOff>184150</xdr:colOff>
      <xdr:row>82</xdr:row>
      <xdr:rowOff>76036</xdr:rowOff>
    </xdr:to>
    <xdr:sp macro="" textlink="">
      <xdr:nvSpPr>
        <xdr:cNvPr id="208" name="楕円 207"/>
        <xdr:cNvSpPr/>
      </xdr:nvSpPr>
      <xdr:spPr>
        <a:xfrm>
          <a:off x="4902200" y="14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67163</xdr:rowOff>
    </xdr:from>
    <xdr:ext cx="762000" cy="259045"/>
    <xdr:sp macro="" textlink="">
      <xdr:nvSpPr>
        <xdr:cNvPr id="209" name="人件費・物件費等の状況該当値テキスト"/>
        <xdr:cNvSpPr txBox="1"/>
      </xdr:nvSpPr>
      <xdr:spPr>
        <a:xfrm>
          <a:off x="5041900" y="139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145903</xdr:rowOff>
    </xdr:from>
    <xdr:to>
      <xdr:col>19</xdr:col>
      <xdr:colOff>184150</xdr:colOff>
      <xdr:row>82</xdr:row>
      <xdr:rowOff>76053</xdr:rowOff>
    </xdr:to>
    <xdr:sp macro="" textlink="">
      <xdr:nvSpPr>
        <xdr:cNvPr id="210" name="楕円 209"/>
        <xdr:cNvSpPr/>
      </xdr:nvSpPr>
      <xdr:spPr>
        <a:xfrm>
          <a:off x="4064000" y="14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86230</xdr:rowOff>
    </xdr:from>
    <xdr:ext cx="736600" cy="259045"/>
    <xdr:sp macro="" textlink="">
      <xdr:nvSpPr>
        <xdr:cNvPr id="211" name="テキスト ボックス 210"/>
        <xdr:cNvSpPr txBox="1"/>
      </xdr:nvSpPr>
      <xdr:spPr>
        <a:xfrm>
          <a:off x="3733800" y="1380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135979</xdr:rowOff>
    </xdr:from>
    <xdr:to>
      <xdr:col>15</xdr:col>
      <xdr:colOff>133350</xdr:colOff>
      <xdr:row>82</xdr:row>
      <xdr:rowOff>66129</xdr:rowOff>
    </xdr:to>
    <xdr:sp macro="" textlink="">
      <xdr:nvSpPr>
        <xdr:cNvPr id="212" name="楕円 211"/>
        <xdr:cNvSpPr/>
      </xdr:nvSpPr>
      <xdr:spPr>
        <a:xfrm>
          <a:off x="3175000" y="140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76306</xdr:rowOff>
    </xdr:from>
    <xdr:ext cx="762000" cy="259045"/>
    <xdr:sp macro="" textlink="">
      <xdr:nvSpPr>
        <xdr:cNvPr id="213" name="テキスト ボックス 212"/>
        <xdr:cNvSpPr txBox="1"/>
      </xdr:nvSpPr>
      <xdr:spPr>
        <a:xfrm>
          <a:off x="2844800" y="137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126453</xdr:rowOff>
    </xdr:from>
    <xdr:to>
      <xdr:col>11</xdr:col>
      <xdr:colOff>82550</xdr:colOff>
      <xdr:row>82</xdr:row>
      <xdr:rowOff>56603</xdr:rowOff>
    </xdr:to>
    <xdr:sp macro="" textlink="">
      <xdr:nvSpPr>
        <xdr:cNvPr id="214" name="楕円 213"/>
        <xdr:cNvSpPr/>
      </xdr:nvSpPr>
      <xdr:spPr>
        <a:xfrm>
          <a:off x="2286000" y="14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66780</xdr:rowOff>
    </xdr:from>
    <xdr:ext cx="762000" cy="259045"/>
    <xdr:sp macro="" textlink="">
      <xdr:nvSpPr>
        <xdr:cNvPr id="215" name="テキスト ボックス 214"/>
        <xdr:cNvSpPr txBox="1"/>
      </xdr:nvSpPr>
      <xdr:spPr>
        <a:xfrm>
          <a:off x="1955800" y="1378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132352</xdr:rowOff>
    </xdr:from>
    <xdr:to>
      <xdr:col>7</xdr:col>
      <xdr:colOff>31750</xdr:colOff>
      <xdr:row>82</xdr:row>
      <xdr:rowOff>62502</xdr:rowOff>
    </xdr:to>
    <xdr:sp macro="" textlink="">
      <xdr:nvSpPr>
        <xdr:cNvPr id="216" name="楕円 215"/>
        <xdr:cNvSpPr/>
      </xdr:nvSpPr>
      <xdr:spPr>
        <a:xfrm>
          <a:off x="1397000" y="14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47279</xdr:rowOff>
    </xdr:from>
    <xdr:ext cx="762000" cy="259045"/>
    <xdr:sp macro="" textlink="">
      <xdr:nvSpPr>
        <xdr:cNvPr id="217" name="テキスト ボックス 216"/>
        <xdr:cNvSpPr txBox="1"/>
      </xdr:nvSpPr>
      <xdr:spPr>
        <a:xfrm>
          <a:off x="1066800" y="141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年度の市町村合併による給与構造の見直し、Ｈ</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年度の地域給与の導入、またＨ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年度より断続的に実施している給与カットを廃止したため類似団体水準を超過した。国、類似団体及び地域民間企業の平均給与の状況を踏まえ、給与の適正化に努める。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106172</xdr:rowOff>
    </xdr:from>
    <xdr:to>
      <xdr:col>81</xdr:col>
      <xdr:colOff>44450</xdr:colOff>
      <xdr:row>88</xdr:row>
      <xdr:rowOff>110998</xdr:rowOff>
    </xdr:to>
    <xdr:cxnSp macro="">
      <xdr:nvCxnSpPr>
        <xdr:cNvPr id="249" name="直線コネクタ 248"/>
        <xdr:cNvCxnSpPr/>
      </xdr:nvCxnSpPr>
      <xdr:spPr>
        <a:xfrm>
          <a:off x="16179800" y="151937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53087</xdr:rowOff>
    </xdr:from>
    <xdr:to>
      <xdr:col>77</xdr:col>
      <xdr:colOff>44450</xdr:colOff>
      <xdr:row>88</xdr:row>
      <xdr:rowOff>106172</xdr:rowOff>
    </xdr:to>
    <xdr:cxnSp macro="">
      <xdr:nvCxnSpPr>
        <xdr:cNvPr id="252" name="直線コネクタ 251"/>
        <xdr:cNvCxnSpPr/>
      </xdr:nvCxnSpPr>
      <xdr:spPr>
        <a:xfrm>
          <a:off x="15290800" y="1514068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53087</xdr:rowOff>
    </xdr:from>
    <xdr:to>
      <xdr:col>72</xdr:col>
      <xdr:colOff>203200</xdr:colOff>
      <xdr:row>88</xdr:row>
      <xdr:rowOff>130302</xdr:rowOff>
    </xdr:to>
    <xdr:cxnSp macro="">
      <xdr:nvCxnSpPr>
        <xdr:cNvPr id="255" name="直線コネクタ 254"/>
        <xdr:cNvCxnSpPr/>
      </xdr:nvCxnSpPr>
      <xdr:spPr>
        <a:xfrm flipV="1">
          <a:off x="14401800" y="1514068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130302</xdr:rowOff>
    </xdr:from>
    <xdr:to>
      <xdr:col>68</xdr:col>
      <xdr:colOff>152400</xdr:colOff>
      <xdr:row>88</xdr:row>
      <xdr:rowOff>135128</xdr:rowOff>
    </xdr:to>
    <xdr:cxnSp macro="">
      <xdr:nvCxnSpPr>
        <xdr:cNvPr id="258" name="直線コネクタ 257"/>
        <xdr:cNvCxnSpPr/>
      </xdr:nvCxnSpPr>
      <xdr:spPr>
        <a:xfrm flipV="1">
          <a:off x="13512800" y="152179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61" name="フローチャート: 判断 260"/>
        <xdr:cNvSpPr/>
      </xdr:nvSpPr>
      <xdr:spPr>
        <a:xfrm>
          <a:off x="13462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56151</xdr:rowOff>
    </xdr:from>
    <xdr:ext cx="762000" cy="259045"/>
    <xdr:sp macro="" textlink="">
      <xdr:nvSpPr>
        <xdr:cNvPr id="262" name="テキスト ボックス 261"/>
        <xdr:cNvSpPr txBox="1"/>
      </xdr:nvSpPr>
      <xdr:spPr>
        <a:xfrm>
          <a:off x="13131800" y="148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68" name="楕円 267"/>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32275</xdr:rowOff>
    </xdr:from>
    <xdr:ext cx="762000" cy="259045"/>
    <xdr:sp macro="" textlink="">
      <xdr:nvSpPr>
        <xdr:cNvPr id="269" name="給与水準   （国との比較）該当値テキスト"/>
        <xdr:cNvSpPr txBox="1"/>
      </xdr:nvSpPr>
      <xdr:spPr>
        <a:xfrm>
          <a:off x="17106900" y="151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70" name="楕円 269"/>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1" name="テキスト ボックス 270"/>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2287</xdr:rowOff>
    </xdr:from>
    <xdr:to>
      <xdr:col>73</xdr:col>
      <xdr:colOff>44450</xdr:colOff>
      <xdr:row>88</xdr:row>
      <xdr:rowOff>103887</xdr:rowOff>
    </xdr:to>
    <xdr:sp macro="" textlink="">
      <xdr:nvSpPr>
        <xdr:cNvPr id="272" name="楕円 271"/>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88664</xdr:rowOff>
    </xdr:from>
    <xdr:ext cx="762000" cy="259045"/>
    <xdr:sp macro="" textlink="">
      <xdr:nvSpPr>
        <xdr:cNvPr id="273" name="テキスト ボックス 272"/>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79502</xdr:rowOff>
    </xdr:from>
    <xdr:to>
      <xdr:col>68</xdr:col>
      <xdr:colOff>203200</xdr:colOff>
      <xdr:row>89</xdr:row>
      <xdr:rowOff>9652</xdr:rowOff>
    </xdr:to>
    <xdr:sp macro="" textlink="">
      <xdr:nvSpPr>
        <xdr:cNvPr id="274" name="楕円 273"/>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165879</xdr:rowOff>
    </xdr:from>
    <xdr:ext cx="762000" cy="259045"/>
    <xdr:sp macro="" textlink="">
      <xdr:nvSpPr>
        <xdr:cNvPr id="275" name="テキスト ボックス 274"/>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6" name="楕円 275"/>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7" name="テキスト ボックス 276"/>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小規模自治体同士での市町村合併であったこと、また行政区域が広いこともあり合併時の職員数は非常に多かった。このため行財政改革大綱を基に人員の削減に取り組みＨ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を削減した。これは積極的な退職勧奨を行い、概ね退職者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名採用を取り組んだ成果である。また、第２次定員適正化計画を策定し、Ｈ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名にするという目標を掲げて努力した結果、達成することが出来た。それ以降に大きな職員数の変動は無いが、人口減少によって職員比率が増加する傾向にある。事業量と町の全体的な規模を鑑みながら、適正な人員配置に務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29894</xdr:rowOff>
    </xdr:from>
    <xdr:to>
      <xdr:col>81</xdr:col>
      <xdr:colOff>44450</xdr:colOff>
      <xdr:row>59</xdr:row>
      <xdr:rowOff>38396</xdr:rowOff>
    </xdr:to>
    <xdr:cxnSp macro="">
      <xdr:nvCxnSpPr>
        <xdr:cNvPr id="313" name="直線コネクタ 312"/>
        <xdr:cNvCxnSpPr/>
      </xdr:nvCxnSpPr>
      <xdr:spPr>
        <a:xfrm>
          <a:off x="16179800" y="10145444"/>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28285</xdr:rowOff>
    </xdr:from>
    <xdr:to>
      <xdr:col>77</xdr:col>
      <xdr:colOff>44450</xdr:colOff>
      <xdr:row>59</xdr:row>
      <xdr:rowOff>29894</xdr:rowOff>
    </xdr:to>
    <xdr:cxnSp macro="">
      <xdr:nvCxnSpPr>
        <xdr:cNvPr id="316" name="直線コネクタ 315"/>
        <xdr:cNvCxnSpPr/>
      </xdr:nvCxnSpPr>
      <xdr:spPr>
        <a:xfrm>
          <a:off x="15290800" y="101438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19437</xdr:rowOff>
    </xdr:from>
    <xdr:to>
      <xdr:col>72</xdr:col>
      <xdr:colOff>203200</xdr:colOff>
      <xdr:row>59</xdr:row>
      <xdr:rowOff>28285</xdr:rowOff>
    </xdr:to>
    <xdr:cxnSp macro="">
      <xdr:nvCxnSpPr>
        <xdr:cNvPr id="319" name="直線コネクタ 318"/>
        <xdr:cNvCxnSpPr/>
      </xdr:nvCxnSpPr>
      <xdr:spPr>
        <a:xfrm>
          <a:off x="14401800" y="101349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18058</xdr:rowOff>
    </xdr:from>
    <xdr:to>
      <xdr:col>68</xdr:col>
      <xdr:colOff>152400</xdr:colOff>
      <xdr:row>59</xdr:row>
      <xdr:rowOff>19437</xdr:rowOff>
    </xdr:to>
    <xdr:cxnSp macro="">
      <xdr:nvCxnSpPr>
        <xdr:cNvPr id="322" name="直線コネクタ 321"/>
        <xdr:cNvCxnSpPr/>
      </xdr:nvCxnSpPr>
      <xdr:spPr>
        <a:xfrm>
          <a:off x="13512800" y="10133608"/>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25" name="フローチャート: 判断 324"/>
        <xdr:cNvSpPr/>
      </xdr:nvSpPr>
      <xdr:spPr>
        <a:xfrm>
          <a:off x="13462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26" name="テキスト ボックス 325"/>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159046</xdr:rowOff>
    </xdr:from>
    <xdr:to>
      <xdr:col>81</xdr:col>
      <xdr:colOff>95250</xdr:colOff>
      <xdr:row>59</xdr:row>
      <xdr:rowOff>89196</xdr:rowOff>
    </xdr:to>
    <xdr:sp macro="" textlink="">
      <xdr:nvSpPr>
        <xdr:cNvPr id="332" name="楕円 331"/>
        <xdr:cNvSpPr/>
      </xdr:nvSpPr>
      <xdr:spPr>
        <a:xfrm>
          <a:off x="169672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80323</xdr:rowOff>
    </xdr:from>
    <xdr:ext cx="762000" cy="259045"/>
    <xdr:sp macro="" textlink="">
      <xdr:nvSpPr>
        <xdr:cNvPr id="333" name="定員管理の状況該当値テキスト"/>
        <xdr:cNvSpPr txBox="1"/>
      </xdr:nvSpPr>
      <xdr:spPr>
        <a:xfrm>
          <a:off x="17106900" y="1002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150544</xdr:rowOff>
    </xdr:from>
    <xdr:to>
      <xdr:col>77</xdr:col>
      <xdr:colOff>95250</xdr:colOff>
      <xdr:row>59</xdr:row>
      <xdr:rowOff>80694</xdr:rowOff>
    </xdr:to>
    <xdr:sp macro="" textlink="">
      <xdr:nvSpPr>
        <xdr:cNvPr id="334" name="楕円 333"/>
        <xdr:cNvSpPr/>
      </xdr:nvSpPr>
      <xdr:spPr>
        <a:xfrm>
          <a:off x="161290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90871</xdr:rowOff>
    </xdr:from>
    <xdr:ext cx="736600" cy="259045"/>
    <xdr:sp macro="" textlink="">
      <xdr:nvSpPr>
        <xdr:cNvPr id="335" name="テキスト ボックス 334"/>
        <xdr:cNvSpPr txBox="1"/>
      </xdr:nvSpPr>
      <xdr:spPr>
        <a:xfrm>
          <a:off x="15798800" y="986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148935</xdr:rowOff>
    </xdr:from>
    <xdr:to>
      <xdr:col>73</xdr:col>
      <xdr:colOff>44450</xdr:colOff>
      <xdr:row>59</xdr:row>
      <xdr:rowOff>79085</xdr:rowOff>
    </xdr:to>
    <xdr:sp macro="" textlink="">
      <xdr:nvSpPr>
        <xdr:cNvPr id="336" name="楕円 335"/>
        <xdr:cNvSpPr/>
      </xdr:nvSpPr>
      <xdr:spPr>
        <a:xfrm>
          <a:off x="15240000" y="100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89262</xdr:rowOff>
    </xdr:from>
    <xdr:ext cx="762000" cy="259045"/>
    <xdr:sp macro="" textlink="">
      <xdr:nvSpPr>
        <xdr:cNvPr id="337" name="テキスト ボックス 336"/>
        <xdr:cNvSpPr txBox="1"/>
      </xdr:nvSpPr>
      <xdr:spPr>
        <a:xfrm>
          <a:off x="14909800" y="986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140087</xdr:rowOff>
    </xdr:from>
    <xdr:to>
      <xdr:col>68</xdr:col>
      <xdr:colOff>203200</xdr:colOff>
      <xdr:row>59</xdr:row>
      <xdr:rowOff>70237</xdr:rowOff>
    </xdr:to>
    <xdr:sp macro="" textlink="">
      <xdr:nvSpPr>
        <xdr:cNvPr id="338" name="楕円 337"/>
        <xdr:cNvSpPr/>
      </xdr:nvSpPr>
      <xdr:spPr>
        <a:xfrm>
          <a:off x="14351000" y="100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80414</xdr:rowOff>
    </xdr:from>
    <xdr:ext cx="762000" cy="259045"/>
    <xdr:sp macro="" textlink="">
      <xdr:nvSpPr>
        <xdr:cNvPr id="339" name="テキスト ボックス 338"/>
        <xdr:cNvSpPr txBox="1"/>
      </xdr:nvSpPr>
      <xdr:spPr>
        <a:xfrm>
          <a:off x="14020800" y="985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138708</xdr:rowOff>
    </xdr:from>
    <xdr:to>
      <xdr:col>64</xdr:col>
      <xdr:colOff>152400</xdr:colOff>
      <xdr:row>59</xdr:row>
      <xdr:rowOff>68858</xdr:rowOff>
    </xdr:to>
    <xdr:sp macro="" textlink="">
      <xdr:nvSpPr>
        <xdr:cNvPr id="340" name="楕円 339"/>
        <xdr:cNvSpPr/>
      </xdr:nvSpPr>
      <xdr:spPr>
        <a:xfrm>
          <a:off x="134620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53635</xdr:rowOff>
    </xdr:from>
    <xdr:ext cx="762000" cy="259045"/>
    <xdr:sp macro="" textlink="">
      <xdr:nvSpPr>
        <xdr:cNvPr id="341" name="テキスト ボックス 340"/>
        <xdr:cNvSpPr txBox="1"/>
      </xdr:nvSpPr>
      <xdr:spPr>
        <a:xfrm>
          <a:off x="13131800" y="101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類似団体平均を大きく上回ってはいるが、合併直後の危機的な状況は脱し、</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年度より策定した公債費負担適正化計画に基づき、目標としていた</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％を下回り許可団体から協議団体となることができた。令和元年度についても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減少と緩やかに回復している状況であるが、令和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年度においては起債の借入額は急上昇しているため、悪化する見込みだが、それ以降については起債発行予定は無いため、引き続き事業の抑制をしていきたい。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43</xdr:row>
      <xdr:rowOff>167640</xdr:rowOff>
    </xdr:to>
    <xdr:cxnSp macro="">
      <xdr:nvCxnSpPr>
        <xdr:cNvPr id="374" name="直線コネクタ 373"/>
        <xdr:cNvCxnSpPr/>
      </xdr:nvCxnSpPr>
      <xdr:spPr>
        <a:xfrm flipV="1">
          <a:off x="16179800" y="7531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36406</xdr:rowOff>
    </xdr:to>
    <xdr:cxnSp macro="">
      <xdr:nvCxnSpPr>
        <xdr:cNvPr id="377" name="直線コネクタ 376"/>
        <xdr:cNvCxnSpPr/>
      </xdr:nvCxnSpPr>
      <xdr:spPr>
        <a:xfrm flipV="1">
          <a:off x="15290800" y="75399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92710</xdr:rowOff>
    </xdr:to>
    <xdr:cxnSp macro="">
      <xdr:nvCxnSpPr>
        <xdr:cNvPr id="380" name="直線コネクタ 379"/>
        <xdr:cNvCxnSpPr/>
      </xdr:nvCxnSpPr>
      <xdr:spPr>
        <a:xfrm flipV="1">
          <a:off x="14401800" y="75802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92710</xdr:rowOff>
    </xdr:to>
    <xdr:cxnSp macro="">
      <xdr:nvCxnSpPr>
        <xdr:cNvPr id="383" name="直線コネクタ 382"/>
        <xdr:cNvCxnSpPr/>
      </xdr:nvCxnSpPr>
      <xdr:spPr>
        <a:xfrm>
          <a:off x="13512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7" name="テキスト ボックス 38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3" name="楕円 392"/>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4"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395" name="楕円 394"/>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396" name="テキスト ボックス 395"/>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397" name="楕円 396"/>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398" name="テキスト ボックス 397"/>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399" name="楕円 398"/>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0" name="テキスト ボックス 399"/>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1" name="楕円 400"/>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2" name="テキスト ボックス 401"/>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辺地対策事業債、過疎対策事業債、合併特例事業債等の交付税措置率の高い地方債を優先的に活用していることと、公営企業債の減少によって今年度は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％減少した。しかしながら充当可能の基金が今後取り崩さざるを得ない状況に陥っているため、将来負担比率は今後上昇する見込み。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151638</xdr:rowOff>
    </xdr:from>
    <xdr:to>
      <xdr:col>81</xdr:col>
      <xdr:colOff>44450</xdr:colOff>
      <xdr:row>18</xdr:row>
      <xdr:rowOff>170942</xdr:rowOff>
    </xdr:to>
    <xdr:cxnSp macro="">
      <xdr:nvCxnSpPr>
        <xdr:cNvPr id="434" name="直線コネクタ 433"/>
        <xdr:cNvCxnSpPr/>
      </xdr:nvCxnSpPr>
      <xdr:spPr>
        <a:xfrm flipV="1">
          <a:off x="16179800" y="32377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94691</xdr:rowOff>
    </xdr:from>
    <xdr:to>
      <xdr:col>77</xdr:col>
      <xdr:colOff>44450</xdr:colOff>
      <xdr:row>18</xdr:row>
      <xdr:rowOff>170942</xdr:rowOff>
    </xdr:to>
    <xdr:cxnSp macro="">
      <xdr:nvCxnSpPr>
        <xdr:cNvPr id="437" name="直線コネクタ 436"/>
        <xdr:cNvCxnSpPr/>
      </xdr:nvCxnSpPr>
      <xdr:spPr>
        <a:xfrm>
          <a:off x="15290800" y="3180791"/>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13614</xdr:rowOff>
    </xdr:from>
    <xdr:to>
      <xdr:col>72</xdr:col>
      <xdr:colOff>203200</xdr:colOff>
      <xdr:row>18</xdr:row>
      <xdr:rowOff>94691</xdr:rowOff>
    </xdr:to>
    <xdr:cxnSp macro="">
      <xdr:nvCxnSpPr>
        <xdr:cNvPr id="440" name="直線コネクタ 439"/>
        <xdr:cNvCxnSpPr/>
      </xdr:nvCxnSpPr>
      <xdr:spPr>
        <a:xfrm>
          <a:off x="14401800" y="3099714"/>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153213</xdr:rowOff>
    </xdr:from>
    <xdr:to>
      <xdr:col>68</xdr:col>
      <xdr:colOff>152400</xdr:colOff>
      <xdr:row>18</xdr:row>
      <xdr:rowOff>13614</xdr:rowOff>
    </xdr:to>
    <xdr:cxnSp macro="">
      <xdr:nvCxnSpPr>
        <xdr:cNvPr id="443" name="直線コネクタ 442"/>
        <xdr:cNvCxnSpPr/>
      </xdr:nvCxnSpPr>
      <xdr:spPr>
        <a:xfrm>
          <a:off x="13512800" y="3067863"/>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100838</xdr:rowOff>
    </xdr:from>
    <xdr:to>
      <xdr:col>81</xdr:col>
      <xdr:colOff>95250</xdr:colOff>
      <xdr:row>19</xdr:row>
      <xdr:rowOff>30988</xdr:rowOff>
    </xdr:to>
    <xdr:sp macro="" textlink="">
      <xdr:nvSpPr>
        <xdr:cNvPr id="453" name="楕円 452"/>
        <xdr:cNvSpPr/>
      </xdr:nvSpPr>
      <xdr:spPr>
        <a:xfrm>
          <a:off x="169672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72915</xdr:rowOff>
    </xdr:from>
    <xdr:ext cx="762000" cy="259045"/>
    <xdr:sp macro="" textlink="">
      <xdr:nvSpPr>
        <xdr:cNvPr id="454" name="将来負担の状況該当値テキスト"/>
        <xdr:cNvSpPr txBox="1"/>
      </xdr:nvSpPr>
      <xdr:spPr>
        <a:xfrm>
          <a:off x="17106900" y="31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120142</xdr:rowOff>
    </xdr:from>
    <xdr:to>
      <xdr:col>77</xdr:col>
      <xdr:colOff>95250</xdr:colOff>
      <xdr:row>19</xdr:row>
      <xdr:rowOff>50292</xdr:rowOff>
    </xdr:to>
    <xdr:sp macro="" textlink="">
      <xdr:nvSpPr>
        <xdr:cNvPr id="455" name="楕円 454"/>
        <xdr:cNvSpPr/>
      </xdr:nvSpPr>
      <xdr:spPr>
        <a:xfrm>
          <a:off x="16129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35069</xdr:rowOff>
    </xdr:from>
    <xdr:ext cx="736600" cy="259045"/>
    <xdr:sp macro="" textlink="">
      <xdr:nvSpPr>
        <xdr:cNvPr id="456" name="テキスト ボックス 455"/>
        <xdr:cNvSpPr txBox="1"/>
      </xdr:nvSpPr>
      <xdr:spPr>
        <a:xfrm>
          <a:off x="15798800" y="329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43891</xdr:rowOff>
    </xdr:from>
    <xdr:to>
      <xdr:col>73</xdr:col>
      <xdr:colOff>44450</xdr:colOff>
      <xdr:row>18</xdr:row>
      <xdr:rowOff>145491</xdr:rowOff>
    </xdr:to>
    <xdr:sp macro="" textlink="">
      <xdr:nvSpPr>
        <xdr:cNvPr id="457" name="楕円 456"/>
        <xdr:cNvSpPr/>
      </xdr:nvSpPr>
      <xdr:spPr>
        <a:xfrm>
          <a:off x="15240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130268</xdr:rowOff>
    </xdr:from>
    <xdr:ext cx="762000" cy="259045"/>
    <xdr:sp macro="" textlink="">
      <xdr:nvSpPr>
        <xdr:cNvPr id="458" name="テキスト ボックス 457"/>
        <xdr:cNvSpPr txBox="1"/>
      </xdr:nvSpPr>
      <xdr:spPr>
        <a:xfrm>
          <a:off x="14909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134264</xdr:rowOff>
    </xdr:from>
    <xdr:to>
      <xdr:col>68</xdr:col>
      <xdr:colOff>203200</xdr:colOff>
      <xdr:row>18</xdr:row>
      <xdr:rowOff>64414</xdr:rowOff>
    </xdr:to>
    <xdr:sp macro="" textlink="">
      <xdr:nvSpPr>
        <xdr:cNvPr id="459" name="楕円 458"/>
        <xdr:cNvSpPr/>
      </xdr:nvSpPr>
      <xdr:spPr>
        <a:xfrm>
          <a:off x="14351000" y="30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49191</xdr:rowOff>
    </xdr:from>
    <xdr:ext cx="762000" cy="259045"/>
    <xdr:sp macro="" textlink="">
      <xdr:nvSpPr>
        <xdr:cNvPr id="460" name="テキスト ボックス 459"/>
        <xdr:cNvSpPr txBox="1"/>
      </xdr:nvSpPr>
      <xdr:spPr>
        <a:xfrm>
          <a:off x="14020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102413</xdr:rowOff>
    </xdr:from>
    <xdr:to>
      <xdr:col>64</xdr:col>
      <xdr:colOff>152400</xdr:colOff>
      <xdr:row>18</xdr:row>
      <xdr:rowOff>32563</xdr:rowOff>
    </xdr:to>
    <xdr:sp macro="" textlink="">
      <xdr:nvSpPr>
        <xdr:cNvPr id="461" name="楕円 460"/>
        <xdr:cNvSpPr/>
      </xdr:nvSpPr>
      <xdr:spPr>
        <a:xfrm>
          <a:off x="13462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17340</xdr:rowOff>
    </xdr:from>
    <xdr:ext cx="762000" cy="259045"/>
    <xdr:sp macro="" textlink="">
      <xdr:nvSpPr>
        <xdr:cNvPr id="462" name="テキスト ボックス 461"/>
        <xdr:cNvSpPr txBox="1"/>
      </xdr:nvSpPr>
      <xdr:spPr>
        <a:xfrm>
          <a:off x="13131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129858</xdr:rowOff>
    </xdr:from>
    <xdr:to>
      <xdr:col>24</xdr:col>
      <xdr:colOff>25400</xdr:colOff>
      <xdr:row>33</xdr:row>
      <xdr:rowOff>132715</xdr:rowOff>
    </xdr:to>
    <xdr:cxnSp macro="">
      <xdr:nvCxnSpPr>
        <xdr:cNvPr id="70" name="直線コネクタ 69"/>
        <xdr:cNvCxnSpPr/>
      </xdr:nvCxnSpPr>
      <xdr:spPr>
        <a:xfrm>
          <a:off x="3987800" y="578770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118428</xdr:rowOff>
    </xdr:from>
    <xdr:to>
      <xdr:col>19</xdr:col>
      <xdr:colOff>187325</xdr:colOff>
      <xdr:row>33</xdr:row>
      <xdr:rowOff>129858</xdr:rowOff>
    </xdr:to>
    <xdr:cxnSp macro="">
      <xdr:nvCxnSpPr>
        <xdr:cNvPr id="73" name="直線コネクタ 72"/>
        <xdr:cNvCxnSpPr/>
      </xdr:nvCxnSpPr>
      <xdr:spPr>
        <a:xfrm>
          <a:off x="3098800" y="57762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118428</xdr:rowOff>
    </xdr:to>
    <xdr:cxnSp macro="">
      <xdr:nvCxnSpPr>
        <xdr:cNvPr id="76" name="直線コネクタ 75"/>
        <xdr:cNvCxnSpPr/>
      </xdr:nvCxnSpPr>
      <xdr:spPr>
        <a:xfrm>
          <a:off x="2209800" y="576199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86995</xdr:rowOff>
    </xdr:from>
    <xdr:to>
      <xdr:col>11</xdr:col>
      <xdr:colOff>9525</xdr:colOff>
      <xdr:row>33</xdr:row>
      <xdr:rowOff>104140</xdr:rowOff>
    </xdr:to>
    <xdr:cxnSp macro="">
      <xdr:nvCxnSpPr>
        <xdr:cNvPr id="79" name="直線コネクタ 78"/>
        <xdr:cNvCxnSpPr/>
      </xdr:nvCxnSpPr>
      <xdr:spPr>
        <a:xfrm>
          <a:off x="1320800" y="5744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82" name="フローチャート: 判断 81"/>
        <xdr:cNvSpPr/>
      </xdr:nvSpPr>
      <xdr:spPr>
        <a:xfrm>
          <a:off x="1270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111142</xdr:rowOff>
    </xdr:from>
    <xdr:ext cx="762000" cy="259045"/>
    <xdr:sp macro="" textlink="">
      <xdr:nvSpPr>
        <xdr:cNvPr id="83" name="テキスト ボックス 82"/>
        <xdr:cNvSpPr txBox="1"/>
      </xdr:nvSpPr>
      <xdr:spPr>
        <a:xfrm>
          <a:off x="9398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81915</xdr:rowOff>
    </xdr:from>
    <xdr:to>
      <xdr:col>24</xdr:col>
      <xdr:colOff>76200</xdr:colOff>
      <xdr:row>34</xdr:row>
      <xdr:rowOff>12065</xdr:rowOff>
    </xdr:to>
    <xdr:sp macro="" textlink="">
      <xdr:nvSpPr>
        <xdr:cNvPr id="89" name="楕円 88"/>
        <xdr:cNvSpPr/>
      </xdr:nvSpPr>
      <xdr:spPr>
        <a:xfrm>
          <a:off x="47752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161942</xdr:rowOff>
    </xdr:from>
    <xdr:ext cx="762000" cy="259045"/>
    <xdr:sp macro="" textlink="">
      <xdr:nvSpPr>
        <xdr:cNvPr id="90" name="人件費該当値テキスト"/>
        <xdr:cNvSpPr txBox="1"/>
      </xdr:nvSpPr>
      <xdr:spPr>
        <a:xfrm>
          <a:off x="4914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79058</xdr:rowOff>
    </xdr:from>
    <xdr:to>
      <xdr:col>20</xdr:col>
      <xdr:colOff>38100</xdr:colOff>
      <xdr:row>34</xdr:row>
      <xdr:rowOff>9208</xdr:rowOff>
    </xdr:to>
    <xdr:sp macro="" textlink="">
      <xdr:nvSpPr>
        <xdr:cNvPr id="91" name="楕円 90"/>
        <xdr:cNvSpPr/>
      </xdr:nvSpPr>
      <xdr:spPr>
        <a:xfrm>
          <a:off x="3937000" y="57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19385</xdr:rowOff>
    </xdr:from>
    <xdr:ext cx="736600" cy="259045"/>
    <xdr:sp macro="" textlink="">
      <xdr:nvSpPr>
        <xdr:cNvPr id="92" name="テキスト ボックス 91"/>
        <xdr:cNvSpPr txBox="1"/>
      </xdr:nvSpPr>
      <xdr:spPr>
        <a:xfrm>
          <a:off x="3606800" y="55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67628</xdr:rowOff>
    </xdr:from>
    <xdr:to>
      <xdr:col>15</xdr:col>
      <xdr:colOff>149225</xdr:colOff>
      <xdr:row>33</xdr:row>
      <xdr:rowOff>169228</xdr:rowOff>
    </xdr:to>
    <xdr:sp macro="" textlink="">
      <xdr:nvSpPr>
        <xdr:cNvPr id="93" name="楕円 92"/>
        <xdr:cNvSpPr/>
      </xdr:nvSpPr>
      <xdr:spPr>
        <a:xfrm>
          <a:off x="3048000" y="57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7955</xdr:rowOff>
    </xdr:from>
    <xdr:ext cx="762000" cy="259045"/>
    <xdr:sp macro="" textlink="">
      <xdr:nvSpPr>
        <xdr:cNvPr id="94" name="テキスト ボックス 93"/>
        <xdr:cNvSpPr txBox="1"/>
      </xdr:nvSpPr>
      <xdr:spPr>
        <a:xfrm>
          <a:off x="2717800" y="54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95" name="楕円 94"/>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96" name="テキスト ボックス 95"/>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36195</xdr:rowOff>
    </xdr:from>
    <xdr:to>
      <xdr:col>6</xdr:col>
      <xdr:colOff>171450</xdr:colOff>
      <xdr:row>33</xdr:row>
      <xdr:rowOff>137795</xdr:rowOff>
    </xdr:to>
    <xdr:sp macro="" textlink="">
      <xdr:nvSpPr>
        <xdr:cNvPr id="97" name="楕円 96"/>
        <xdr:cNvSpPr/>
      </xdr:nvSpPr>
      <xdr:spPr>
        <a:xfrm>
          <a:off x="1270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147972</xdr:rowOff>
    </xdr:from>
    <xdr:ext cx="762000" cy="259045"/>
    <xdr:sp macro="" textlink="">
      <xdr:nvSpPr>
        <xdr:cNvPr id="98" name="テキスト ボックス 97"/>
        <xdr:cNvSpPr txBox="1"/>
      </xdr:nvSpPr>
      <xdr:spPr>
        <a:xfrm>
          <a:off x="939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近年は類似団体平均と同様に横ばい傾向である物件費であるが、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年度からは物件費に計上していた臨時嘱託職員の賃金を人件費として計上する事から減少する見込み。</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88138</xdr:rowOff>
    </xdr:to>
    <xdr:cxnSp macro="">
      <xdr:nvCxnSpPr>
        <xdr:cNvPr id="128" name="直線コネクタ 127"/>
        <xdr:cNvCxnSpPr/>
      </xdr:nvCxnSpPr>
      <xdr:spPr>
        <a:xfrm flipV="1">
          <a:off x="15671800" y="2947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31" name="直線コネクタ 130"/>
        <xdr:cNvCxnSpPr/>
      </xdr:nvCxnSpPr>
      <xdr:spPr>
        <a:xfrm>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83566</xdr:rowOff>
    </xdr:to>
    <xdr:cxnSp macro="">
      <xdr:nvCxnSpPr>
        <xdr:cNvPr id="134" name="直線コネクタ 133"/>
        <xdr:cNvCxnSpPr/>
      </xdr:nvCxnSpPr>
      <xdr:spPr>
        <a:xfrm flipV="1">
          <a:off x="13893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83566</xdr:rowOff>
    </xdr:to>
    <xdr:cxnSp macro="">
      <xdr:nvCxnSpPr>
        <xdr:cNvPr id="137" name="直線コネクタ 136"/>
        <xdr:cNvCxnSpPr/>
      </xdr:nvCxnSpPr>
      <xdr:spPr>
        <a:xfrm>
          <a:off x="13004800" y="2929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0" name="フローチャート: 判断 139"/>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41" name="テキスト ボックス 140"/>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7" name="楕円 146"/>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8"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9" name="楕円 148"/>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50" name="テキスト ボックス 149"/>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51" name="楕円 150"/>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52" name="テキスト ボックス 15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53" name="楕円 152"/>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4" name="テキスト ボックス 153"/>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5" name="楕円 154"/>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6" name="テキスト ボックス 155"/>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扶助費に係る経常収支比率が、類似団体平均を上回っている要因として、権限移譲により、</a:t>
          </a:r>
          <a:r>
            <a:rPr kumimoji="1" lang="en-US" altLang="ja-JP" sz="1300">
              <a:latin typeface="ＭＳ Ｐゴシック" panose="020B0600070205080204" pitchFamily="50" charset="-128"/>
              <a:ea typeface="ＭＳ Ｐゴシック" panose="020B0600070205080204" pitchFamily="50" charset="-128"/>
            </a:rPr>
            <a:t>H21.4.1</a:t>
          </a:r>
          <a:r>
            <a:rPr kumimoji="1" lang="ja-JP" altLang="en-US" sz="1300">
              <a:latin typeface="ＭＳ Ｐゴシック" panose="020B0600070205080204" pitchFamily="50" charset="-128"/>
              <a:ea typeface="ＭＳ Ｐゴシック" panose="020B0600070205080204" pitchFamily="50" charset="-128"/>
            </a:rPr>
            <a:t>から福祉事務所を設置していることが挙げられる。生活保護費については資格審査等の適正化や各種手当への特別加算等の見直しを進めていくことで、財政の圧迫傾向に歯止めをかけるよう努める。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12700</xdr:rowOff>
    </xdr:to>
    <xdr:cxnSp macro="">
      <xdr:nvCxnSpPr>
        <xdr:cNvPr id="188" name="直線コネクタ 187"/>
        <xdr:cNvCxnSpPr/>
      </xdr:nvCxnSpPr>
      <xdr:spPr>
        <a:xfrm flipV="1">
          <a:off x="3987800" y="1009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12700</xdr:rowOff>
    </xdr:to>
    <xdr:cxnSp macro="">
      <xdr:nvCxnSpPr>
        <xdr:cNvPr id="191" name="直線コネクタ 190"/>
        <xdr:cNvCxnSpPr/>
      </xdr:nvCxnSpPr>
      <xdr:spPr>
        <a:xfrm>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127000</xdr:rowOff>
    </xdr:to>
    <xdr:cxnSp macro="">
      <xdr:nvCxnSpPr>
        <xdr:cNvPr id="194" name="直線コネクタ 193"/>
        <xdr:cNvCxnSpPr/>
      </xdr:nvCxnSpPr>
      <xdr:spPr>
        <a:xfrm>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69850</xdr:rowOff>
    </xdr:to>
    <xdr:cxnSp macro="">
      <xdr:nvCxnSpPr>
        <xdr:cNvPr id="197" name="直線コネクタ 196"/>
        <xdr:cNvCxnSpPr/>
      </xdr:nvCxnSpPr>
      <xdr:spPr>
        <a:xfrm>
          <a:off x="1320800" y="999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7" name="楕円 206"/>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8"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3" name="楕円 212"/>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4" name="テキスト ボックス 213"/>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115570</xdr:rowOff>
    </xdr:to>
    <xdr:cxnSp macro="">
      <xdr:nvCxnSpPr>
        <xdr:cNvPr id="244" name="直線コネクタ 243"/>
        <xdr:cNvCxnSpPr/>
      </xdr:nvCxnSpPr>
      <xdr:spPr>
        <a:xfrm flipV="1">
          <a:off x="15671800" y="100310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115570</xdr:rowOff>
    </xdr:from>
    <xdr:to>
      <xdr:col>78</xdr:col>
      <xdr:colOff>69850</xdr:colOff>
      <xdr:row>59</xdr:row>
      <xdr:rowOff>12700</xdr:rowOff>
    </xdr:to>
    <xdr:cxnSp macro="">
      <xdr:nvCxnSpPr>
        <xdr:cNvPr id="247" name="直線コネクタ 246"/>
        <xdr:cNvCxnSpPr/>
      </xdr:nvCxnSpPr>
      <xdr:spPr>
        <a:xfrm flipV="1">
          <a:off x="14782800" y="10059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59</xdr:row>
      <xdr:rowOff>12700</xdr:rowOff>
    </xdr:to>
    <xdr:cxnSp macro="">
      <xdr:nvCxnSpPr>
        <xdr:cNvPr id="250" name="直線コネクタ 249"/>
        <xdr:cNvCxnSpPr/>
      </xdr:nvCxnSpPr>
      <xdr:spPr>
        <a:xfrm>
          <a:off x="13893800" y="10036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121285</xdr:rowOff>
    </xdr:to>
    <xdr:cxnSp macro="">
      <xdr:nvCxnSpPr>
        <xdr:cNvPr id="253" name="直線コネクタ 252"/>
        <xdr:cNvCxnSpPr/>
      </xdr:nvCxnSpPr>
      <xdr:spPr>
        <a:xfrm flipV="1">
          <a:off x="13004800" y="10036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6" name="フローチャート: 判断 255"/>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7" name="テキスト ボックス 256"/>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36195</xdr:rowOff>
    </xdr:from>
    <xdr:to>
      <xdr:col>82</xdr:col>
      <xdr:colOff>158750</xdr:colOff>
      <xdr:row>58</xdr:row>
      <xdr:rowOff>137795</xdr:rowOff>
    </xdr:to>
    <xdr:sp macro="" textlink="">
      <xdr:nvSpPr>
        <xdr:cNvPr id="263" name="楕円 262"/>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8272</xdr:rowOff>
    </xdr:from>
    <xdr:ext cx="762000" cy="259045"/>
    <xdr:sp macro="" textlink="">
      <xdr:nvSpPr>
        <xdr:cNvPr id="264" name="その他該当値テキスト"/>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64770</xdr:rowOff>
    </xdr:from>
    <xdr:to>
      <xdr:col>78</xdr:col>
      <xdr:colOff>120650</xdr:colOff>
      <xdr:row>58</xdr:row>
      <xdr:rowOff>166370</xdr:rowOff>
    </xdr:to>
    <xdr:sp macro="" textlink="">
      <xdr:nvSpPr>
        <xdr:cNvPr id="265" name="楕円 264"/>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151147</xdr:rowOff>
    </xdr:from>
    <xdr:ext cx="736600" cy="259045"/>
    <xdr:sp macro="" textlink="">
      <xdr:nvSpPr>
        <xdr:cNvPr id="266" name="テキスト ボックス 265"/>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7" name="楕円 266"/>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8" name="テキスト ボックス 267"/>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9" name="楕円 268"/>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70" name="テキスト ボックス 269"/>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71" name="楕円 270"/>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72" name="テキスト ボックス 271"/>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補助費等に係る経常収支比率は昨年度に引き続き、類似団体平均を下回る結果となった。決算額は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百万円の減額となった。今後も補助金を交付するのが適当な事業を行っているのかなどのチェックを強化して、不適当な補助金の見直しや廃止をし、さらなる歳出削減に努める。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2" name="直線コネクタ 301"/>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05" name="直線コネクタ 304"/>
        <xdr:cNvCxnSpPr/>
      </xdr:nvCxnSpPr>
      <xdr:spPr>
        <a:xfrm>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62992</xdr:rowOff>
    </xdr:to>
    <xdr:cxnSp macro="">
      <xdr:nvCxnSpPr>
        <xdr:cNvPr id="308" name="直線コネクタ 307"/>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62992</xdr:rowOff>
    </xdr:to>
    <xdr:cxnSp macro="">
      <xdr:nvCxnSpPr>
        <xdr:cNvPr id="311" name="直線コネクタ 310"/>
        <xdr:cNvCxnSpPr/>
      </xdr:nvCxnSpPr>
      <xdr:spPr>
        <a:xfrm>
          <a:off x="13004800" y="6157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3" name="楕円 322"/>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4" name="テキスト ボックス 323"/>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5" name="楕円 324"/>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6" name="テキスト ボックス 325"/>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7" name="楕円 326"/>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8" name="テキスト ボックス 327"/>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9" name="楕円 328"/>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0" name="テキスト ボックス 329"/>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過疎という条件不利地域内で合併した町村それぞれが発行した地方債を引き継いだことにより地方債残高が大きく、積極的な繰上償還</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で約</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を行ったものの地方債の元利償還金が膨らんでおり類似団体中最下層となっている。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には新可燃ごみ処理施設の更新負担金や大和荘建替といった規模の大きな事業の借入を行ったことにより公債費は増加する。よって事業の緊急性及び有効性を確実に見極め、安易に地方債に頼ることのない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25763</xdr:rowOff>
    </xdr:from>
    <xdr:to>
      <xdr:col>24</xdr:col>
      <xdr:colOff>25400</xdr:colOff>
      <xdr:row>78</xdr:row>
      <xdr:rowOff>58420</xdr:rowOff>
    </xdr:to>
    <xdr:cxnSp macro="">
      <xdr:nvCxnSpPr>
        <xdr:cNvPr id="364" name="直線コネクタ 363"/>
        <xdr:cNvCxnSpPr/>
      </xdr:nvCxnSpPr>
      <xdr:spPr>
        <a:xfrm>
          <a:off x="3987800" y="133988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xdr:rowOff>
    </xdr:from>
    <xdr:to>
      <xdr:col>19</xdr:col>
      <xdr:colOff>187325</xdr:colOff>
      <xdr:row>78</xdr:row>
      <xdr:rowOff>25763</xdr:rowOff>
    </xdr:to>
    <xdr:cxnSp macro="">
      <xdr:nvCxnSpPr>
        <xdr:cNvPr id="367" name="直線コネクタ 366"/>
        <xdr:cNvCxnSpPr/>
      </xdr:nvCxnSpPr>
      <xdr:spPr>
        <a:xfrm>
          <a:off x="3098800" y="13382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xdr:rowOff>
    </xdr:from>
    <xdr:to>
      <xdr:col>15</xdr:col>
      <xdr:colOff>98425</xdr:colOff>
      <xdr:row>78</xdr:row>
      <xdr:rowOff>94343</xdr:rowOff>
    </xdr:to>
    <xdr:cxnSp macro="">
      <xdr:nvCxnSpPr>
        <xdr:cNvPr id="370" name="直線コネクタ 369"/>
        <xdr:cNvCxnSpPr/>
      </xdr:nvCxnSpPr>
      <xdr:spPr>
        <a:xfrm flipV="1">
          <a:off x="2209800" y="133825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107406</xdr:rowOff>
    </xdr:to>
    <xdr:cxnSp macro="">
      <xdr:nvCxnSpPr>
        <xdr:cNvPr id="373" name="直線コネクタ 372"/>
        <xdr:cNvCxnSpPr/>
      </xdr:nvCxnSpPr>
      <xdr:spPr>
        <a:xfrm flipV="1">
          <a:off x="1320800" y="13467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76" name="フローチャート: 判断 375"/>
        <xdr:cNvSpPr/>
      </xdr:nvSpPr>
      <xdr:spPr>
        <a:xfrm>
          <a:off x="1270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77" name="テキスト ボックス 376"/>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3" name="楕円 382"/>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4"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146413</xdr:rowOff>
    </xdr:from>
    <xdr:to>
      <xdr:col>20</xdr:col>
      <xdr:colOff>38100</xdr:colOff>
      <xdr:row>78</xdr:row>
      <xdr:rowOff>76563</xdr:rowOff>
    </xdr:to>
    <xdr:sp macro="" textlink="">
      <xdr:nvSpPr>
        <xdr:cNvPr id="385" name="楕円 384"/>
        <xdr:cNvSpPr/>
      </xdr:nvSpPr>
      <xdr:spPr>
        <a:xfrm>
          <a:off x="3937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61340</xdr:rowOff>
    </xdr:from>
    <xdr:ext cx="736600" cy="259045"/>
    <xdr:sp macro="" textlink="">
      <xdr:nvSpPr>
        <xdr:cNvPr id="386" name="テキスト ボックス 385"/>
        <xdr:cNvSpPr txBox="1"/>
      </xdr:nvSpPr>
      <xdr:spPr>
        <a:xfrm>
          <a:off x="3606800" y="1343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130084</xdr:rowOff>
    </xdr:from>
    <xdr:to>
      <xdr:col>15</xdr:col>
      <xdr:colOff>149225</xdr:colOff>
      <xdr:row>78</xdr:row>
      <xdr:rowOff>60234</xdr:rowOff>
    </xdr:to>
    <xdr:sp macro="" textlink="">
      <xdr:nvSpPr>
        <xdr:cNvPr id="387" name="楕円 386"/>
        <xdr:cNvSpPr/>
      </xdr:nvSpPr>
      <xdr:spPr>
        <a:xfrm>
          <a:off x="3048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45011</xdr:rowOff>
    </xdr:from>
    <xdr:ext cx="762000" cy="259045"/>
    <xdr:sp macro="" textlink="">
      <xdr:nvSpPr>
        <xdr:cNvPr id="388" name="テキスト ボックス 387"/>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9" name="楕円 388"/>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91" name="楕円 390"/>
        <xdr:cNvSpPr/>
      </xdr:nvSpPr>
      <xdr:spPr>
        <a:xfrm>
          <a:off x="1270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92" name="テキスト ボックス 391"/>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おり全国及び県平均と比較しても上位の水準にある。これは扶助費を抑制したこと、また依然として補助費等が低く抑えられていることが要因として挙げられる。今後も、上昇傾向にある歳出の抑制を図り水準を維持できるよう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90424</xdr:rowOff>
    </xdr:to>
    <xdr:cxnSp macro="">
      <xdr:nvCxnSpPr>
        <xdr:cNvPr id="423" name="直線コネクタ 422"/>
        <xdr:cNvCxnSpPr/>
      </xdr:nvCxnSpPr>
      <xdr:spPr>
        <a:xfrm flipV="1">
          <a:off x="15671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90424</xdr:rowOff>
    </xdr:to>
    <xdr:cxnSp macro="">
      <xdr:nvCxnSpPr>
        <xdr:cNvPr id="426" name="直線コネクタ 425"/>
        <xdr:cNvCxnSpPr/>
      </xdr:nvCxnSpPr>
      <xdr:spPr>
        <a:xfrm>
          <a:off x="14782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76</xdr:row>
      <xdr:rowOff>76708</xdr:rowOff>
    </xdr:to>
    <xdr:cxnSp macro="">
      <xdr:nvCxnSpPr>
        <xdr:cNvPr id="429" name="直線コネクタ 428"/>
        <xdr:cNvCxnSpPr/>
      </xdr:nvCxnSpPr>
      <xdr:spPr>
        <a:xfrm>
          <a:off x="13893800" y="130863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56135</xdr:rowOff>
    </xdr:to>
    <xdr:cxnSp macro="">
      <xdr:nvCxnSpPr>
        <xdr:cNvPr id="432" name="直線コネクタ 431"/>
        <xdr:cNvCxnSpPr/>
      </xdr:nvCxnSpPr>
      <xdr:spPr>
        <a:xfrm>
          <a:off x="13004800" y="1300861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2" name="楕円 441"/>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3"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4" name="楕円 443"/>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5" name="テキスト ボックス 444"/>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6" name="楕円 445"/>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7" name="テキスト ボックス 446"/>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8" name="楕円 447"/>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49" name="テキスト ボックス 448"/>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98918</xdr:rowOff>
    </xdr:from>
    <xdr:to>
      <xdr:col>29</xdr:col>
      <xdr:colOff>127000</xdr:colOff>
      <xdr:row>18</xdr:row>
      <xdr:rowOff>108509</xdr:rowOff>
    </xdr:to>
    <xdr:cxnSp macro="">
      <xdr:nvCxnSpPr>
        <xdr:cNvPr id="51" name="直線コネクタ 50"/>
        <xdr:cNvCxnSpPr/>
      </xdr:nvCxnSpPr>
      <xdr:spPr bwMode="auto">
        <a:xfrm flipV="1">
          <a:off x="5003800" y="3232643"/>
          <a:ext cx="6477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108509</xdr:rowOff>
    </xdr:from>
    <xdr:to>
      <xdr:col>26</xdr:col>
      <xdr:colOff>50800</xdr:colOff>
      <xdr:row>18</xdr:row>
      <xdr:rowOff>125032</xdr:rowOff>
    </xdr:to>
    <xdr:cxnSp macro="">
      <xdr:nvCxnSpPr>
        <xdr:cNvPr id="54" name="直線コネクタ 53"/>
        <xdr:cNvCxnSpPr/>
      </xdr:nvCxnSpPr>
      <xdr:spPr bwMode="auto">
        <a:xfrm flipV="1">
          <a:off x="4305300" y="3242234"/>
          <a:ext cx="698500" cy="1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125032</xdr:rowOff>
    </xdr:from>
    <xdr:to>
      <xdr:col>22</xdr:col>
      <xdr:colOff>114300</xdr:colOff>
      <xdr:row>18</xdr:row>
      <xdr:rowOff>131819</xdr:rowOff>
    </xdr:to>
    <xdr:cxnSp macro="">
      <xdr:nvCxnSpPr>
        <xdr:cNvPr id="57" name="直線コネクタ 56"/>
        <xdr:cNvCxnSpPr/>
      </xdr:nvCxnSpPr>
      <xdr:spPr bwMode="auto">
        <a:xfrm flipV="1">
          <a:off x="3606800" y="3258757"/>
          <a:ext cx="698500" cy="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131819</xdr:rowOff>
    </xdr:from>
    <xdr:to>
      <xdr:col>18</xdr:col>
      <xdr:colOff>177800</xdr:colOff>
      <xdr:row>18</xdr:row>
      <xdr:rowOff>139785</xdr:rowOff>
    </xdr:to>
    <xdr:cxnSp macro="">
      <xdr:nvCxnSpPr>
        <xdr:cNvPr id="60" name="直線コネクタ 59"/>
        <xdr:cNvCxnSpPr/>
      </xdr:nvCxnSpPr>
      <xdr:spPr bwMode="auto">
        <a:xfrm flipV="1">
          <a:off x="2908300" y="3265544"/>
          <a:ext cx="69850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116493</xdr:rowOff>
    </xdr:from>
    <xdr:to>
      <xdr:col>15</xdr:col>
      <xdr:colOff>101600</xdr:colOff>
      <xdr:row>19</xdr:row>
      <xdr:rowOff>46644</xdr:rowOff>
    </xdr:to>
    <xdr:sp macro="" textlink="">
      <xdr:nvSpPr>
        <xdr:cNvPr id="63" name="フローチャート: 判断 62"/>
        <xdr:cNvSpPr/>
      </xdr:nvSpPr>
      <xdr:spPr bwMode="auto">
        <a:xfrm>
          <a:off x="2857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31421</xdr:rowOff>
    </xdr:from>
    <xdr:ext cx="762000" cy="259045"/>
    <xdr:sp macro="" textlink="">
      <xdr:nvSpPr>
        <xdr:cNvPr id="64" name="テキスト ボックス 63"/>
        <xdr:cNvSpPr txBox="1"/>
      </xdr:nvSpPr>
      <xdr:spPr>
        <a:xfrm>
          <a:off x="2527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48118</xdr:rowOff>
    </xdr:from>
    <xdr:to>
      <xdr:col>29</xdr:col>
      <xdr:colOff>177800</xdr:colOff>
      <xdr:row>18</xdr:row>
      <xdr:rowOff>149718</xdr:rowOff>
    </xdr:to>
    <xdr:sp macro="" textlink="">
      <xdr:nvSpPr>
        <xdr:cNvPr id="70" name="楕円 69"/>
        <xdr:cNvSpPr/>
      </xdr:nvSpPr>
      <xdr:spPr bwMode="auto">
        <a:xfrm>
          <a:off x="5600700" y="318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20195</xdr:rowOff>
    </xdr:from>
    <xdr:ext cx="762000" cy="259045"/>
    <xdr:sp macro="" textlink="">
      <xdr:nvSpPr>
        <xdr:cNvPr id="71" name="人口1人当たり決算額の推移該当値テキスト130"/>
        <xdr:cNvSpPr txBox="1"/>
      </xdr:nvSpPr>
      <xdr:spPr>
        <a:xfrm>
          <a:off x="5740400" y="31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57709</xdr:rowOff>
    </xdr:from>
    <xdr:to>
      <xdr:col>26</xdr:col>
      <xdr:colOff>101600</xdr:colOff>
      <xdr:row>18</xdr:row>
      <xdr:rowOff>159309</xdr:rowOff>
    </xdr:to>
    <xdr:sp macro="" textlink="">
      <xdr:nvSpPr>
        <xdr:cNvPr id="72" name="楕円 71"/>
        <xdr:cNvSpPr/>
      </xdr:nvSpPr>
      <xdr:spPr bwMode="auto">
        <a:xfrm>
          <a:off x="49530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144086</xdr:rowOff>
    </xdr:from>
    <xdr:ext cx="736600" cy="259045"/>
    <xdr:sp macro="" textlink="">
      <xdr:nvSpPr>
        <xdr:cNvPr id="73" name="テキスト ボックス 72"/>
        <xdr:cNvSpPr txBox="1"/>
      </xdr:nvSpPr>
      <xdr:spPr>
        <a:xfrm>
          <a:off x="4622800" y="327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74232</xdr:rowOff>
    </xdr:from>
    <xdr:to>
      <xdr:col>22</xdr:col>
      <xdr:colOff>165100</xdr:colOff>
      <xdr:row>19</xdr:row>
      <xdr:rowOff>4382</xdr:rowOff>
    </xdr:to>
    <xdr:sp macro="" textlink="">
      <xdr:nvSpPr>
        <xdr:cNvPr id="74" name="楕円 73"/>
        <xdr:cNvSpPr/>
      </xdr:nvSpPr>
      <xdr:spPr bwMode="auto">
        <a:xfrm>
          <a:off x="42545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160609</xdr:rowOff>
    </xdr:from>
    <xdr:ext cx="762000" cy="259045"/>
    <xdr:sp macro="" textlink="">
      <xdr:nvSpPr>
        <xdr:cNvPr id="75" name="テキスト ボックス 74"/>
        <xdr:cNvSpPr txBox="1"/>
      </xdr:nvSpPr>
      <xdr:spPr>
        <a:xfrm>
          <a:off x="3924300" y="32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81020</xdr:rowOff>
    </xdr:from>
    <xdr:to>
      <xdr:col>19</xdr:col>
      <xdr:colOff>38100</xdr:colOff>
      <xdr:row>19</xdr:row>
      <xdr:rowOff>11170</xdr:rowOff>
    </xdr:to>
    <xdr:sp macro="" textlink="">
      <xdr:nvSpPr>
        <xdr:cNvPr id="76" name="楕円 75"/>
        <xdr:cNvSpPr/>
      </xdr:nvSpPr>
      <xdr:spPr bwMode="auto">
        <a:xfrm>
          <a:off x="3556000" y="32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167396</xdr:rowOff>
    </xdr:from>
    <xdr:ext cx="762000" cy="259045"/>
    <xdr:sp macro="" textlink="">
      <xdr:nvSpPr>
        <xdr:cNvPr id="77" name="テキスト ボックス 76"/>
        <xdr:cNvSpPr txBox="1"/>
      </xdr:nvSpPr>
      <xdr:spPr>
        <a:xfrm>
          <a:off x="3225800" y="33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88985</xdr:rowOff>
    </xdr:from>
    <xdr:to>
      <xdr:col>15</xdr:col>
      <xdr:colOff>101600</xdr:colOff>
      <xdr:row>19</xdr:row>
      <xdr:rowOff>19134</xdr:rowOff>
    </xdr:to>
    <xdr:sp macro="" textlink="">
      <xdr:nvSpPr>
        <xdr:cNvPr id="78" name="楕円 77"/>
        <xdr:cNvSpPr/>
      </xdr:nvSpPr>
      <xdr:spPr bwMode="auto">
        <a:xfrm>
          <a:off x="2857500" y="32227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29312</xdr:rowOff>
    </xdr:from>
    <xdr:ext cx="762000" cy="259045"/>
    <xdr:sp macro="" textlink="">
      <xdr:nvSpPr>
        <xdr:cNvPr id="79" name="テキスト ボックス 78"/>
        <xdr:cNvSpPr txBox="1"/>
      </xdr:nvSpPr>
      <xdr:spPr>
        <a:xfrm>
          <a:off x="2527300" y="29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332386</xdr:rowOff>
    </xdr:from>
    <xdr:to>
      <xdr:col>29</xdr:col>
      <xdr:colOff>127000</xdr:colOff>
      <xdr:row>36</xdr:row>
      <xdr:rowOff>25376</xdr:rowOff>
    </xdr:to>
    <xdr:cxnSp macro="">
      <xdr:nvCxnSpPr>
        <xdr:cNvPr id="109" name="直線コネクタ 108"/>
        <xdr:cNvCxnSpPr/>
      </xdr:nvCxnSpPr>
      <xdr:spPr bwMode="auto">
        <a:xfrm flipV="1">
          <a:off x="5003800" y="6942736"/>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25376</xdr:rowOff>
    </xdr:from>
    <xdr:to>
      <xdr:col>26</xdr:col>
      <xdr:colOff>50800</xdr:colOff>
      <xdr:row>36</xdr:row>
      <xdr:rowOff>59460</xdr:rowOff>
    </xdr:to>
    <xdr:cxnSp macro="">
      <xdr:nvCxnSpPr>
        <xdr:cNvPr id="112" name="直線コネクタ 111"/>
        <xdr:cNvCxnSpPr/>
      </xdr:nvCxnSpPr>
      <xdr:spPr bwMode="auto">
        <a:xfrm flipV="1">
          <a:off x="4305300" y="6978626"/>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337517</xdr:rowOff>
    </xdr:from>
    <xdr:to>
      <xdr:col>22</xdr:col>
      <xdr:colOff>114300</xdr:colOff>
      <xdr:row>36</xdr:row>
      <xdr:rowOff>59460</xdr:rowOff>
    </xdr:to>
    <xdr:cxnSp macro="">
      <xdr:nvCxnSpPr>
        <xdr:cNvPr id="115" name="直線コネクタ 114"/>
        <xdr:cNvCxnSpPr/>
      </xdr:nvCxnSpPr>
      <xdr:spPr bwMode="auto">
        <a:xfrm>
          <a:off x="3606800" y="6947867"/>
          <a:ext cx="698500" cy="6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314241</xdr:rowOff>
    </xdr:from>
    <xdr:to>
      <xdr:col>18</xdr:col>
      <xdr:colOff>177800</xdr:colOff>
      <xdr:row>35</xdr:row>
      <xdr:rowOff>337517</xdr:rowOff>
    </xdr:to>
    <xdr:cxnSp macro="">
      <xdr:nvCxnSpPr>
        <xdr:cNvPr id="118" name="直線コネクタ 117"/>
        <xdr:cNvCxnSpPr/>
      </xdr:nvCxnSpPr>
      <xdr:spPr bwMode="auto">
        <a:xfrm>
          <a:off x="2908300" y="6924591"/>
          <a:ext cx="698500" cy="2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xdr:rowOff>
    </xdr:from>
    <xdr:to>
      <xdr:col>15</xdr:col>
      <xdr:colOff>101600</xdr:colOff>
      <xdr:row>37</xdr:row>
      <xdr:rowOff>105283</xdr:rowOff>
    </xdr:to>
    <xdr:sp macro="" textlink="">
      <xdr:nvSpPr>
        <xdr:cNvPr id="121" name="フローチャート: 判断 120"/>
        <xdr:cNvSpPr/>
      </xdr:nvSpPr>
      <xdr:spPr bwMode="auto">
        <a:xfrm>
          <a:off x="2857500" y="7128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90060</xdr:rowOff>
    </xdr:from>
    <xdr:ext cx="762000" cy="259045"/>
    <xdr:sp macro="" textlink="">
      <xdr:nvSpPr>
        <xdr:cNvPr id="122" name="テキスト ボックス 121"/>
        <xdr:cNvSpPr txBox="1"/>
      </xdr:nvSpPr>
      <xdr:spPr>
        <a:xfrm>
          <a:off x="2527300" y="72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281586</xdr:rowOff>
    </xdr:from>
    <xdr:to>
      <xdr:col>29</xdr:col>
      <xdr:colOff>177800</xdr:colOff>
      <xdr:row>36</xdr:row>
      <xdr:rowOff>40286</xdr:rowOff>
    </xdr:to>
    <xdr:sp macro="" textlink="">
      <xdr:nvSpPr>
        <xdr:cNvPr id="128" name="楕円 127"/>
        <xdr:cNvSpPr/>
      </xdr:nvSpPr>
      <xdr:spPr bwMode="auto">
        <a:xfrm>
          <a:off x="5600700" y="689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126663</xdr:rowOff>
    </xdr:from>
    <xdr:ext cx="762000" cy="259045"/>
    <xdr:sp macro="" textlink="">
      <xdr:nvSpPr>
        <xdr:cNvPr id="129" name="人口1人当たり決算額の推移該当値テキスト445"/>
        <xdr:cNvSpPr txBox="1"/>
      </xdr:nvSpPr>
      <xdr:spPr>
        <a:xfrm>
          <a:off x="5740400" y="67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317476</xdr:rowOff>
    </xdr:from>
    <xdr:to>
      <xdr:col>26</xdr:col>
      <xdr:colOff>101600</xdr:colOff>
      <xdr:row>36</xdr:row>
      <xdr:rowOff>76176</xdr:rowOff>
    </xdr:to>
    <xdr:sp macro="" textlink="">
      <xdr:nvSpPr>
        <xdr:cNvPr id="130" name="楕円 129"/>
        <xdr:cNvSpPr/>
      </xdr:nvSpPr>
      <xdr:spPr bwMode="auto">
        <a:xfrm>
          <a:off x="4953000" y="692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86353</xdr:rowOff>
    </xdr:from>
    <xdr:ext cx="736600" cy="259045"/>
    <xdr:sp macro="" textlink="">
      <xdr:nvSpPr>
        <xdr:cNvPr id="131" name="テキスト ボックス 130"/>
        <xdr:cNvSpPr txBox="1"/>
      </xdr:nvSpPr>
      <xdr:spPr>
        <a:xfrm>
          <a:off x="4622800" y="669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8660</xdr:rowOff>
    </xdr:from>
    <xdr:to>
      <xdr:col>22</xdr:col>
      <xdr:colOff>165100</xdr:colOff>
      <xdr:row>36</xdr:row>
      <xdr:rowOff>110260</xdr:rowOff>
    </xdr:to>
    <xdr:sp macro="" textlink="">
      <xdr:nvSpPr>
        <xdr:cNvPr id="132" name="楕円 131"/>
        <xdr:cNvSpPr/>
      </xdr:nvSpPr>
      <xdr:spPr bwMode="auto">
        <a:xfrm>
          <a:off x="4254500" y="69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120437</xdr:rowOff>
    </xdr:from>
    <xdr:ext cx="762000" cy="259045"/>
    <xdr:sp macro="" textlink="">
      <xdr:nvSpPr>
        <xdr:cNvPr id="133" name="テキスト ボックス 132"/>
        <xdr:cNvSpPr txBox="1"/>
      </xdr:nvSpPr>
      <xdr:spPr>
        <a:xfrm>
          <a:off x="3924300" y="67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286717</xdr:rowOff>
    </xdr:from>
    <xdr:to>
      <xdr:col>19</xdr:col>
      <xdr:colOff>38100</xdr:colOff>
      <xdr:row>36</xdr:row>
      <xdr:rowOff>45417</xdr:rowOff>
    </xdr:to>
    <xdr:sp macro="" textlink="">
      <xdr:nvSpPr>
        <xdr:cNvPr id="134" name="楕円 133"/>
        <xdr:cNvSpPr/>
      </xdr:nvSpPr>
      <xdr:spPr bwMode="auto">
        <a:xfrm>
          <a:off x="3556000" y="689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55594</xdr:rowOff>
    </xdr:from>
    <xdr:ext cx="762000" cy="259045"/>
    <xdr:sp macro="" textlink="">
      <xdr:nvSpPr>
        <xdr:cNvPr id="135" name="テキスト ボックス 134"/>
        <xdr:cNvSpPr txBox="1"/>
      </xdr:nvSpPr>
      <xdr:spPr>
        <a:xfrm>
          <a:off x="3225800" y="66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263441</xdr:rowOff>
    </xdr:from>
    <xdr:to>
      <xdr:col>15</xdr:col>
      <xdr:colOff>101600</xdr:colOff>
      <xdr:row>36</xdr:row>
      <xdr:rowOff>22141</xdr:rowOff>
    </xdr:to>
    <xdr:sp macro="" textlink="">
      <xdr:nvSpPr>
        <xdr:cNvPr id="136" name="楕円 135"/>
        <xdr:cNvSpPr/>
      </xdr:nvSpPr>
      <xdr:spPr bwMode="auto">
        <a:xfrm>
          <a:off x="2857500" y="687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32318</xdr:rowOff>
    </xdr:from>
    <xdr:ext cx="762000" cy="259045"/>
    <xdr:sp macro="" textlink="">
      <xdr:nvSpPr>
        <xdr:cNvPr id="137" name="テキスト ボックス 136"/>
        <xdr:cNvSpPr txBox="1"/>
      </xdr:nvSpPr>
      <xdr:spPr>
        <a:xfrm>
          <a:off x="2527300" y="664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6838</xdr:rowOff>
    </xdr:from>
    <xdr:to>
      <xdr:col>24</xdr:col>
      <xdr:colOff>63500</xdr:colOff>
      <xdr:row>38</xdr:row>
      <xdr:rowOff>15111</xdr:rowOff>
    </xdr:to>
    <xdr:cxnSp macro="">
      <xdr:nvCxnSpPr>
        <xdr:cNvPr id="62" name="直線コネクタ 61"/>
        <xdr:cNvCxnSpPr/>
      </xdr:nvCxnSpPr>
      <xdr:spPr>
        <a:xfrm flipV="1">
          <a:off x="3797300" y="6521938"/>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15111</xdr:rowOff>
    </xdr:from>
    <xdr:to>
      <xdr:col>19</xdr:col>
      <xdr:colOff>177800</xdr:colOff>
      <xdr:row>38</xdr:row>
      <xdr:rowOff>21920</xdr:rowOff>
    </xdr:to>
    <xdr:cxnSp macro="">
      <xdr:nvCxnSpPr>
        <xdr:cNvPr id="65" name="直線コネクタ 64"/>
        <xdr:cNvCxnSpPr/>
      </xdr:nvCxnSpPr>
      <xdr:spPr>
        <a:xfrm flipV="1">
          <a:off x="2908300" y="6530211"/>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21920</xdr:rowOff>
    </xdr:from>
    <xdr:to>
      <xdr:col>15</xdr:col>
      <xdr:colOff>50800</xdr:colOff>
      <xdr:row>38</xdr:row>
      <xdr:rowOff>30124</xdr:rowOff>
    </xdr:to>
    <xdr:cxnSp macro="">
      <xdr:nvCxnSpPr>
        <xdr:cNvPr id="68" name="直線コネクタ 67"/>
        <xdr:cNvCxnSpPr/>
      </xdr:nvCxnSpPr>
      <xdr:spPr>
        <a:xfrm flipV="1">
          <a:off x="2019300" y="653702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29975</xdr:rowOff>
    </xdr:from>
    <xdr:to>
      <xdr:col>10</xdr:col>
      <xdr:colOff>114300</xdr:colOff>
      <xdr:row>38</xdr:row>
      <xdr:rowOff>30124</xdr:rowOff>
    </xdr:to>
    <xdr:cxnSp macro="">
      <xdr:nvCxnSpPr>
        <xdr:cNvPr id="71" name="直線コネクタ 70"/>
        <xdr:cNvCxnSpPr/>
      </xdr:nvCxnSpPr>
      <xdr:spPr>
        <a:xfrm>
          <a:off x="1130300" y="6545075"/>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147500</xdr:rowOff>
    </xdr:from>
    <xdr:to>
      <xdr:col>6</xdr:col>
      <xdr:colOff>38100</xdr:colOff>
      <xdr:row>38</xdr:row>
      <xdr:rowOff>77650</xdr:rowOff>
    </xdr:to>
    <xdr:sp macro="" textlink="">
      <xdr:nvSpPr>
        <xdr:cNvPr id="74" name="フローチャート: 判断 73"/>
        <xdr:cNvSpPr/>
      </xdr:nvSpPr>
      <xdr:spPr>
        <a:xfrm>
          <a:off x="1079500" y="64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94177</xdr:rowOff>
    </xdr:from>
    <xdr:ext cx="599010" cy="259045"/>
    <xdr:sp macro="" textlink="">
      <xdr:nvSpPr>
        <xdr:cNvPr id="75" name="テキスト ボックス 74"/>
        <xdr:cNvSpPr txBox="1"/>
      </xdr:nvSpPr>
      <xdr:spPr>
        <a:xfrm>
          <a:off x="830795" y="626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127488</xdr:rowOff>
    </xdr:from>
    <xdr:to>
      <xdr:col>24</xdr:col>
      <xdr:colOff>114300</xdr:colOff>
      <xdr:row>38</xdr:row>
      <xdr:rowOff>57638</xdr:rowOff>
    </xdr:to>
    <xdr:sp macro="" textlink="">
      <xdr:nvSpPr>
        <xdr:cNvPr id="81" name="楕円 80"/>
        <xdr:cNvSpPr/>
      </xdr:nvSpPr>
      <xdr:spPr>
        <a:xfrm>
          <a:off x="4584700" y="64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105915</xdr:rowOff>
    </xdr:from>
    <xdr:ext cx="599010" cy="259045"/>
    <xdr:sp macro="" textlink="">
      <xdr:nvSpPr>
        <xdr:cNvPr id="82" name="人件費該当値テキスト"/>
        <xdr:cNvSpPr txBox="1"/>
      </xdr:nvSpPr>
      <xdr:spPr>
        <a:xfrm>
          <a:off x="4686300" y="64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135761</xdr:rowOff>
    </xdr:from>
    <xdr:to>
      <xdr:col>20</xdr:col>
      <xdr:colOff>38100</xdr:colOff>
      <xdr:row>38</xdr:row>
      <xdr:rowOff>65911</xdr:rowOff>
    </xdr:to>
    <xdr:sp macro="" textlink="">
      <xdr:nvSpPr>
        <xdr:cNvPr id="83" name="楕円 82"/>
        <xdr:cNvSpPr/>
      </xdr:nvSpPr>
      <xdr:spPr>
        <a:xfrm>
          <a:off x="3746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57038</xdr:rowOff>
    </xdr:from>
    <xdr:ext cx="599010" cy="259045"/>
    <xdr:sp macro="" textlink="">
      <xdr:nvSpPr>
        <xdr:cNvPr id="84" name="テキスト ボックス 83"/>
        <xdr:cNvSpPr txBox="1"/>
      </xdr:nvSpPr>
      <xdr:spPr>
        <a:xfrm>
          <a:off x="3497795" y="657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142570</xdr:rowOff>
    </xdr:from>
    <xdr:to>
      <xdr:col>15</xdr:col>
      <xdr:colOff>101600</xdr:colOff>
      <xdr:row>38</xdr:row>
      <xdr:rowOff>72720</xdr:rowOff>
    </xdr:to>
    <xdr:sp macro="" textlink="">
      <xdr:nvSpPr>
        <xdr:cNvPr id="85" name="楕円 84"/>
        <xdr:cNvSpPr/>
      </xdr:nvSpPr>
      <xdr:spPr>
        <a:xfrm>
          <a:off x="2857500" y="64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63847</xdr:rowOff>
    </xdr:from>
    <xdr:ext cx="599010" cy="259045"/>
    <xdr:sp macro="" textlink="">
      <xdr:nvSpPr>
        <xdr:cNvPr id="86" name="テキスト ボックス 85"/>
        <xdr:cNvSpPr txBox="1"/>
      </xdr:nvSpPr>
      <xdr:spPr>
        <a:xfrm>
          <a:off x="2608795" y="657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150774</xdr:rowOff>
    </xdr:from>
    <xdr:to>
      <xdr:col>10</xdr:col>
      <xdr:colOff>165100</xdr:colOff>
      <xdr:row>38</xdr:row>
      <xdr:rowOff>80924</xdr:rowOff>
    </xdr:to>
    <xdr:sp macro="" textlink="">
      <xdr:nvSpPr>
        <xdr:cNvPr id="87" name="楕円 86"/>
        <xdr:cNvSpPr/>
      </xdr:nvSpPr>
      <xdr:spPr>
        <a:xfrm>
          <a:off x="1968500" y="64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72051</xdr:rowOff>
    </xdr:from>
    <xdr:ext cx="599010" cy="259045"/>
    <xdr:sp macro="" textlink="">
      <xdr:nvSpPr>
        <xdr:cNvPr id="88" name="テキスト ボックス 87"/>
        <xdr:cNvSpPr txBox="1"/>
      </xdr:nvSpPr>
      <xdr:spPr>
        <a:xfrm>
          <a:off x="1719795" y="658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150625</xdr:rowOff>
    </xdr:from>
    <xdr:to>
      <xdr:col>6</xdr:col>
      <xdr:colOff>38100</xdr:colOff>
      <xdr:row>38</xdr:row>
      <xdr:rowOff>80775</xdr:rowOff>
    </xdr:to>
    <xdr:sp macro="" textlink="">
      <xdr:nvSpPr>
        <xdr:cNvPr id="89" name="楕円 88"/>
        <xdr:cNvSpPr/>
      </xdr:nvSpPr>
      <xdr:spPr>
        <a:xfrm>
          <a:off x="1079500" y="64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71902</xdr:rowOff>
    </xdr:from>
    <xdr:ext cx="599010" cy="259045"/>
    <xdr:sp macro="" textlink="">
      <xdr:nvSpPr>
        <xdr:cNvPr id="90" name="テキスト ボックス 89"/>
        <xdr:cNvSpPr txBox="1"/>
      </xdr:nvSpPr>
      <xdr:spPr>
        <a:xfrm>
          <a:off x="830795" y="658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29700</xdr:rowOff>
    </xdr:from>
    <xdr:to>
      <xdr:col>24</xdr:col>
      <xdr:colOff>63500</xdr:colOff>
      <xdr:row>58</xdr:row>
      <xdr:rowOff>38793</xdr:rowOff>
    </xdr:to>
    <xdr:cxnSp macro="">
      <xdr:nvCxnSpPr>
        <xdr:cNvPr id="119" name="直線コネクタ 118"/>
        <xdr:cNvCxnSpPr/>
      </xdr:nvCxnSpPr>
      <xdr:spPr>
        <a:xfrm flipV="1">
          <a:off x="3797300" y="9973800"/>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38793</xdr:rowOff>
    </xdr:from>
    <xdr:to>
      <xdr:col>19</xdr:col>
      <xdr:colOff>177800</xdr:colOff>
      <xdr:row>58</xdr:row>
      <xdr:rowOff>49368</xdr:rowOff>
    </xdr:to>
    <xdr:cxnSp macro="">
      <xdr:nvCxnSpPr>
        <xdr:cNvPr id="122" name="直線コネクタ 121"/>
        <xdr:cNvCxnSpPr/>
      </xdr:nvCxnSpPr>
      <xdr:spPr>
        <a:xfrm flipV="1">
          <a:off x="2908300" y="9982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44603</xdr:rowOff>
    </xdr:from>
    <xdr:to>
      <xdr:col>15</xdr:col>
      <xdr:colOff>50800</xdr:colOff>
      <xdr:row>58</xdr:row>
      <xdr:rowOff>49368</xdr:rowOff>
    </xdr:to>
    <xdr:cxnSp macro="">
      <xdr:nvCxnSpPr>
        <xdr:cNvPr id="125" name="直線コネクタ 124"/>
        <xdr:cNvCxnSpPr/>
      </xdr:nvCxnSpPr>
      <xdr:spPr>
        <a:xfrm>
          <a:off x="2019300" y="9988703"/>
          <a:ext cx="8890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39087</xdr:rowOff>
    </xdr:from>
    <xdr:to>
      <xdr:col>10</xdr:col>
      <xdr:colOff>114300</xdr:colOff>
      <xdr:row>58</xdr:row>
      <xdr:rowOff>44603</xdr:rowOff>
    </xdr:to>
    <xdr:cxnSp macro="">
      <xdr:nvCxnSpPr>
        <xdr:cNvPr id="128" name="直線コネクタ 127"/>
        <xdr:cNvCxnSpPr/>
      </xdr:nvCxnSpPr>
      <xdr:spPr>
        <a:xfrm>
          <a:off x="1130300" y="9983187"/>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40038</xdr:rowOff>
    </xdr:from>
    <xdr:to>
      <xdr:col>6</xdr:col>
      <xdr:colOff>38100</xdr:colOff>
      <xdr:row>58</xdr:row>
      <xdr:rowOff>141638</xdr:rowOff>
    </xdr:to>
    <xdr:sp macro="" textlink="">
      <xdr:nvSpPr>
        <xdr:cNvPr id="131" name="フローチャート: 判断 130"/>
        <xdr:cNvSpPr/>
      </xdr:nvSpPr>
      <xdr:spPr>
        <a:xfrm>
          <a:off x="1079500" y="99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132765</xdr:rowOff>
    </xdr:from>
    <xdr:ext cx="599010" cy="259045"/>
    <xdr:sp macro="" textlink="">
      <xdr:nvSpPr>
        <xdr:cNvPr id="132" name="テキスト ボックス 131"/>
        <xdr:cNvSpPr txBox="1"/>
      </xdr:nvSpPr>
      <xdr:spPr>
        <a:xfrm>
          <a:off x="830795" y="100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150350</xdr:rowOff>
    </xdr:from>
    <xdr:to>
      <xdr:col>24</xdr:col>
      <xdr:colOff>114300</xdr:colOff>
      <xdr:row>58</xdr:row>
      <xdr:rowOff>80500</xdr:rowOff>
    </xdr:to>
    <xdr:sp macro="" textlink="">
      <xdr:nvSpPr>
        <xdr:cNvPr id="138" name="楕円 137"/>
        <xdr:cNvSpPr/>
      </xdr:nvSpPr>
      <xdr:spPr>
        <a:xfrm>
          <a:off x="4584700" y="9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159443</xdr:rowOff>
    </xdr:from>
    <xdr:to>
      <xdr:col>20</xdr:col>
      <xdr:colOff>38100</xdr:colOff>
      <xdr:row>58</xdr:row>
      <xdr:rowOff>89593</xdr:rowOff>
    </xdr:to>
    <xdr:sp macro="" textlink="">
      <xdr:nvSpPr>
        <xdr:cNvPr id="140" name="楕円 139"/>
        <xdr:cNvSpPr/>
      </xdr:nvSpPr>
      <xdr:spPr>
        <a:xfrm>
          <a:off x="3746500" y="9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80720</xdr:rowOff>
    </xdr:from>
    <xdr:ext cx="599010" cy="259045"/>
    <xdr:sp macro="" textlink="">
      <xdr:nvSpPr>
        <xdr:cNvPr id="141" name="テキスト ボックス 140"/>
        <xdr:cNvSpPr txBox="1"/>
      </xdr:nvSpPr>
      <xdr:spPr>
        <a:xfrm>
          <a:off x="3497795" y="1002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170018</xdr:rowOff>
    </xdr:from>
    <xdr:to>
      <xdr:col>15</xdr:col>
      <xdr:colOff>101600</xdr:colOff>
      <xdr:row>58</xdr:row>
      <xdr:rowOff>100168</xdr:rowOff>
    </xdr:to>
    <xdr:sp macro="" textlink="">
      <xdr:nvSpPr>
        <xdr:cNvPr id="142" name="楕円 141"/>
        <xdr:cNvSpPr/>
      </xdr:nvSpPr>
      <xdr:spPr>
        <a:xfrm>
          <a:off x="2857500" y="99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91295</xdr:rowOff>
    </xdr:from>
    <xdr:ext cx="599010" cy="259045"/>
    <xdr:sp macro="" textlink="">
      <xdr:nvSpPr>
        <xdr:cNvPr id="143" name="テキスト ボックス 142"/>
        <xdr:cNvSpPr txBox="1"/>
      </xdr:nvSpPr>
      <xdr:spPr>
        <a:xfrm>
          <a:off x="2608795" y="1003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165253</xdr:rowOff>
    </xdr:from>
    <xdr:to>
      <xdr:col>10</xdr:col>
      <xdr:colOff>165100</xdr:colOff>
      <xdr:row>58</xdr:row>
      <xdr:rowOff>95403</xdr:rowOff>
    </xdr:to>
    <xdr:sp macro="" textlink="">
      <xdr:nvSpPr>
        <xdr:cNvPr id="144" name="楕円 143"/>
        <xdr:cNvSpPr/>
      </xdr:nvSpPr>
      <xdr:spPr>
        <a:xfrm>
          <a:off x="1968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86530</xdr:rowOff>
    </xdr:from>
    <xdr:ext cx="599010" cy="259045"/>
    <xdr:sp macro="" textlink="">
      <xdr:nvSpPr>
        <xdr:cNvPr id="145" name="テキスト ボックス 144"/>
        <xdr:cNvSpPr txBox="1"/>
      </xdr:nvSpPr>
      <xdr:spPr>
        <a:xfrm>
          <a:off x="1719795" y="100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159737</xdr:rowOff>
    </xdr:from>
    <xdr:to>
      <xdr:col>6</xdr:col>
      <xdr:colOff>38100</xdr:colOff>
      <xdr:row>58</xdr:row>
      <xdr:rowOff>89887</xdr:rowOff>
    </xdr:to>
    <xdr:sp macro="" textlink="">
      <xdr:nvSpPr>
        <xdr:cNvPr id="146" name="楕円 145"/>
        <xdr:cNvSpPr/>
      </xdr:nvSpPr>
      <xdr:spPr>
        <a:xfrm>
          <a:off x="1079500" y="99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106414</xdr:rowOff>
    </xdr:from>
    <xdr:ext cx="599010" cy="259045"/>
    <xdr:sp macro="" textlink="">
      <xdr:nvSpPr>
        <xdr:cNvPr id="147" name="テキスト ボックス 146"/>
        <xdr:cNvSpPr txBox="1"/>
      </xdr:nvSpPr>
      <xdr:spPr>
        <a:xfrm>
          <a:off x="830795" y="97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136618</xdr:rowOff>
    </xdr:from>
    <xdr:to>
      <xdr:col>24</xdr:col>
      <xdr:colOff>63500</xdr:colOff>
      <xdr:row>78</xdr:row>
      <xdr:rowOff>41883</xdr:rowOff>
    </xdr:to>
    <xdr:cxnSp macro="">
      <xdr:nvCxnSpPr>
        <xdr:cNvPr id="174" name="直線コネクタ 173"/>
        <xdr:cNvCxnSpPr/>
      </xdr:nvCxnSpPr>
      <xdr:spPr>
        <a:xfrm>
          <a:off x="3797300" y="13338268"/>
          <a:ext cx="838200" cy="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136618</xdr:rowOff>
    </xdr:from>
    <xdr:to>
      <xdr:col>19</xdr:col>
      <xdr:colOff>177800</xdr:colOff>
      <xdr:row>77</xdr:row>
      <xdr:rowOff>142018</xdr:rowOff>
    </xdr:to>
    <xdr:cxnSp macro="">
      <xdr:nvCxnSpPr>
        <xdr:cNvPr id="177" name="直線コネクタ 176"/>
        <xdr:cNvCxnSpPr/>
      </xdr:nvCxnSpPr>
      <xdr:spPr>
        <a:xfrm flipV="1">
          <a:off x="2908300" y="13338268"/>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142018</xdr:rowOff>
    </xdr:from>
    <xdr:to>
      <xdr:col>15</xdr:col>
      <xdr:colOff>50800</xdr:colOff>
      <xdr:row>78</xdr:row>
      <xdr:rowOff>65305</xdr:rowOff>
    </xdr:to>
    <xdr:cxnSp macro="">
      <xdr:nvCxnSpPr>
        <xdr:cNvPr id="180" name="直線コネクタ 179"/>
        <xdr:cNvCxnSpPr/>
      </xdr:nvCxnSpPr>
      <xdr:spPr>
        <a:xfrm flipV="1">
          <a:off x="2019300" y="13343668"/>
          <a:ext cx="889000" cy="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36300</xdr:rowOff>
    </xdr:from>
    <xdr:to>
      <xdr:col>10</xdr:col>
      <xdr:colOff>114300</xdr:colOff>
      <xdr:row>78</xdr:row>
      <xdr:rowOff>65305</xdr:rowOff>
    </xdr:to>
    <xdr:cxnSp macro="">
      <xdr:nvCxnSpPr>
        <xdr:cNvPr id="183" name="直線コネクタ 182"/>
        <xdr:cNvCxnSpPr/>
      </xdr:nvCxnSpPr>
      <xdr:spPr>
        <a:xfrm>
          <a:off x="1130300" y="13409400"/>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109957</xdr:rowOff>
    </xdr:from>
    <xdr:ext cx="534377" cy="259045"/>
    <xdr:sp macro="" textlink="">
      <xdr:nvSpPr>
        <xdr:cNvPr id="187" name="テキスト ボックス 186"/>
        <xdr:cNvSpPr txBox="1"/>
      </xdr:nvSpPr>
      <xdr:spPr>
        <a:xfrm>
          <a:off x="863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162533</xdr:rowOff>
    </xdr:from>
    <xdr:to>
      <xdr:col>24</xdr:col>
      <xdr:colOff>114300</xdr:colOff>
      <xdr:row>78</xdr:row>
      <xdr:rowOff>92683</xdr:rowOff>
    </xdr:to>
    <xdr:sp macro="" textlink="">
      <xdr:nvSpPr>
        <xdr:cNvPr id="193" name="楕円 192"/>
        <xdr:cNvSpPr/>
      </xdr:nvSpPr>
      <xdr:spPr>
        <a:xfrm>
          <a:off x="45847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121910</xdr:rowOff>
    </xdr:from>
    <xdr:ext cx="534377" cy="259045"/>
    <xdr:sp macro="" textlink="">
      <xdr:nvSpPr>
        <xdr:cNvPr id="194" name="維持補修費該当値テキスト"/>
        <xdr:cNvSpPr txBox="1"/>
      </xdr:nvSpPr>
      <xdr:spPr>
        <a:xfrm>
          <a:off x="4686300" y="131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85818</xdr:rowOff>
    </xdr:from>
    <xdr:to>
      <xdr:col>20</xdr:col>
      <xdr:colOff>38100</xdr:colOff>
      <xdr:row>78</xdr:row>
      <xdr:rowOff>15968</xdr:rowOff>
    </xdr:to>
    <xdr:sp macro="" textlink="">
      <xdr:nvSpPr>
        <xdr:cNvPr id="195" name="楕円 194"/>
        <xdr:cNvSpPr/>
      </xdr:nvSpPr>
      <xdr:spPr>
        <a:xfrm>
          <a:off x="3746500" y="132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32495</xdr:rowOff>
    </xdr:from>
    <xdr:ext cx="534377" cy="259045"/>
    <xdr:sp macro="" textlink="">
      <xdr:nvSpPr>
        <xdr:cNvPr id="196" name="テキスト ボックス 195"/>
        <xdr:cNvSpPr txBox="1"/>
      </xdr:nvSpPr>
      <xdr:spPr>
        <a:xfrm>
          <a:off x="3530111" y="130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91218</xdr:rowOff>
    </xdr:from>
    <xdr:to>
      <xdr:col>15</xdr:col>
      <xdr:colOff>101600</xdr:colOff>
      <xdr:row>78</xdr:row>
      <xdr:rowOff>21368</xdr:rowOff>
    </xdr:to>
    <xdr:sp macro="" textlink="">
      <xdr:nvSpPr>
        <xdr:cNvPr id="197" name="楕円 196"/>
        <xdr:cNvSpPr/>
      </xdr:nvSpPr>
      <xdr:spPr>
        <a:xfrm>
          <a:off x="2857500" y="13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37895</xdr:rowOff>
    </xdr:from>
    <xdr:ext cx="534377" cy="259045"/>
    <xdr:sp macro="" textlink="">
      <xdr:nvSpPr>
        <xdr:cNvPr id="198" name="テキスト ボックス 197"/>
        <xdr:cNvSpPr txBox="1"/>
      </xdr:nvSpPr>
      <xdr:spPr>
        <a:xfrm>
          <a:off x="2641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14505</xdr:rowOff>
    </xdr:from>
    <xdr:to>
      <xdr:col>10</xdr:col>
      <xdr:colOff>165100</xdr:colOff>
      <xdr:row>78</xdr:row>
      <xdr:rowOff>116105</xdr:rowOff>
    </xdr:to>
    <xdr:sp macro="" textlink="">
      <xdr:nvSpPr>
        <xdr:cNvPr id="199" name="楕円 198"/>
        <xdr:cNvSpPr/>
      </xdr:nvSpPr>
      <xdr:spPr>
        <a:xfrm>
          <a:off x="1968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107232</xdr:rowOff>
    </xdr:from>
    <xdr:ext cx="534377" cy="259045"/>
    <xdr:sp macro="" textlink="">
      <xdr:nvSpPr>
        <xdr:cNvPr id="200" name="テキスト ボックス 199"/>
        <xdr:cNvSpPr txBox="1"/>
      </xdr:nvSpPr>
      <xdr:spPr>
        <a:xfrm>
          <a:off x="1752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156950</xdr:rowOff>
    </xdr:from>
    <xdr:to>
      <xdr:col>6</xdr:col>
      <xdr:colOff>38100</xdr:colOff>
      <xdr:row>78</xdr:row>
      <xdr:rowOff>87100</xdr:rowOff>
    </xdr:to>
    <xdr:sp macro="" textlink="">
      <xdr:nvSpPr>
        <xdr:cNvPr id="201" name="楕円 200"/>
        <xdr:cNvSpPr/>
      </xdr:nvSpPr>
      <xdr:spPr>
        <a:xfrm>
          <a:off x="1079500" y="133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103627</xdr:rowOff>
    </xdr:from>
    <xdr:ext cx="534377" cy="259045"/>
    <xdr:sp macro="" textlink="">
      <xdr:nvSpPr>
        <xdr:cNvPr id="202" name="テキスト ボックス 201"/>
        <xdr:cNvSpPr txBox="1"/>
      </xdr:nvSpPr>
      <xdr:spPr>
        <a:xfrm>
          <a:off x="863111" y="131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80547</xdr:rowOff>
    </xdr:from>
    <xdr:to>
      <xdr:col>24</xdr:col>
      <xdr:colOff>63500</xdr:colOff>
      <xdr:row>92</xdr:row>
      <xdr:rowOff>101164</xdr:rowOff>
    </xdr:to>
    <xdr:cxnSp macro="">
      <xdr:nvCxnSpPr>
        <xdr:cNvPr id="233" name="直線コネクタ 232"/>
        <xdr:cNvCxnSpPr/>
      </xdr:nvCxnSpPr>
      <xdr:spPr>
        <a:xfrm flipV="1">
          <a:off x="3797300" y="15853947"/>
          <a:ext cx="8382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62074</xdr:rowOff>
    </xdr:from>
    <xdr:to>
      <xdr:col>19</xdr:col>
      <xdr:colOff>177800</xdr:colOff>
      <xdr:row>92</xdr:row>
      <xdr:rowOff>101164</xdr:rowOff>
    </xdr:to>
    <xdr:cxnSp macro="">
      <xdr:nvCxnSpPr>
        <xdr:cNvPr id="236" name="直線コネクタ 235"/>
        <xdr:cNvCxnSpPr/>
      </xdr:nvCxnSpPr>
      <xdr:spPr>
        <a:xfrm>
          <a:off x="2908300" y="1583547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62074</xdr:rowOff>
    </xdr:from>
    <xdr:to>
      <xdr:col>15</xdr:col>
      <xdr:colOff>50800</xdr:colOff>
      <xdr:row>92</xdr:row>
      <xdr:rowOff>112692</xdr:rowOff>
    </xdr:to>
    <xdr:cxnSp macro="">
      <xdr:nvCxnSpPr>
        <xdr:cNvPr id="239" name="直線コネクタ 238"/>
        <xdr:cNvCxnSpPr/>
      </xdr:nvCxnSpPr>
      <xdr:spPr>
        <a:xfrm flipV="1">
          <a:off x="2019300" y="1583547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112692</xdr:rowOff>
    </xdr:from>
    <xdr:to>
      <xdr:col>10</xdr:col>
      <xdr:colOff>114300</xdr:colOff>
      <xdr:row>92</xdr:row>
      <xdr:rowOff>165869</xdr:rowOff>
    </xdr:to>
    <xdr:cxnSp macro="">
      <xdr:nvCxnSpPr>
        <xdr:cNvPr id="242" name="直線コネクタ 241"/>
        <xdr:cNvCxnSpPr/>
      </xdr:nvCxnSpPr>
      <xdr:spPr>
        <a:xfrm flipV="1">
          <a:off x="1130300" y="15886092"/>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84829</xdr:rowOff>
    </xdr:from>
    <xdr:to>
      <xdr:col>6</xdr:col>
      <xdr:colOff>38100</xdr:colOff>
      <xdr:row>96</xdr:row>
      <xdr:rowOff>14979</xdr:rowOff>
    </xdr:to>
    <xdr:sp macro="" textlink="">
      <xdr:nvSpPr>
        <xdr:cNvPr id="245" name="フローチャート: 判断 244"/>
        <xdr:cNvSpPr/>
      </xdr:nvSpPr>
      <xdr:spPr>
        <a:xfrm>
          <a:off x="1079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6106</xdr:rowOff>
    </xdr:from>
    <xdr:ext cx="534377" cy="259045"/>
    <xdr:sp macro="" textlink="">
      <xdr:nvSpPr>
        <xdr:cNvPr id="246" name="テキスト ボックス 245"/>
        <xdr:cNvSpPr txBox="1"/>
      </xdr:nvSpPr>
      <xdr:spPr>
        <a:xfrm>
          <a:off x="863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29747</xdr:rowOff>
    </xdr:from>
    <xdr:to>
      <xdr:col>24</xdr:col>
      <xdr:colOff>114300</xdr:colOff>
      <xdr:row>92</xdr:row>
      <xdr:rowOff>131347</xdr:rowOff>
    </xdr:to>
    <xdr:sp macro="" textlink="">
      <xdr:nvSpPr>
        <xdr:cNvPr id="252" name="楕円 251"/>
        <xdr:cNvSpPr/>
      </xdr:nvSpPr>
      <xdr:spPr>
        <a:xfrm>
          <a:off x="4584700" y="158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52624</xdr:rowOff>
    </xdr:from>
    <xdr:ext cx="599010" cy="259045"/>
    <xdr:sp macro="" textlink="">
      <xdr:nvSpPr>
        <xdr:cNvPr id="253" name="扶助費該当値テキスト"/>
        <xdr:cNvSpPr txBox="1"/>
      </xdr:nvSpPr>
      <xdr:spPr>
        <a:xfrm>
          <a:off x="4686300" y="1565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50364</xdr:rowOff>
    </xdr:from>
    <xdr:to>
      <xdr:col>20</xdr:col>
      <xdr:colOff>38100</xdr:colOff>
      <xdr:row>92</xdr:row>
      <xdr:rowOff>151964</xdr:rowOff>
    </xdr:to>
    <xdr:sp macro="" textlink="">
      <xdr:nvSpPr>
        <xdr:cNvPr id="254" name="楕円 253"/>
        <xdr:cNvSpPr/>
      </xdr:nvSpPr>
      <xdr:spPr>
        <a:xfrm>
          <a:off x="3746500" y="158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168491</xdr:rowOff>
    </xdr:from>
    <xdr:ext cx="599010" cy="259045"/>
    <xdr:sp macro="" textlink="">
      <xdr:nvSpPr>
        <xdr:cNvPr id="255" name="テキスト ボックス 254"/>
        <xdr:cNvSpPr txBox="1"/>
      </xdr:nvSpPr>
      <xdr:spPr>
        <a:xfrm>
          <a:off x="3497795" y="155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11274</xdr:rowOff>
    </xdr:from>
    <xdr:to>
      <xdr:col>15</xdr:col>
      <xdr:colOff>101600</xdr:colOff>
      <xdr:row>92</xdr:row>
      <xdr:rowOff>112874</xdr:rowOff>
    </xdr:to>
    <xdr:sp macro="" textlink="">
      <xdr:nvSpPr>
        <xdr:cNvPr id="256" name="楕円 255"/>
        <xdr:cNvSpPr/>
      </xdr:nvSpPr>
      <xdr:spPr>
        <a:xfrm>
          <a:off x="2857500" y="157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129401</xdr:rowOff>
    </xdr:from>
    <xdr:ext cx="599010" cy="259045"/>
    <xdr:sp macro="" textlink="">
      <xdr:nvSpPr>
        <xdr:cNvPr id="257" name="テキスト ボックス 256"/>
        <xdr:cNvSpPr txBox="1"/>
      </xdr:nvSpPr>
      <xdr:spPr>
        <a:xfrm>
          <a:off x="2608795" y="1555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61892</xdr:rowOff>
    </xdr:from>
    <xdr:to>
      <xdr:col>10</xdr:col>
      <xdr:colOff>165100</xdr:colOff>
      <xdr:row>92</xdr:row>
      <xdr:rowOff>163492</xdr:rowOff>
    </xdr:to>
    <xdr:sp macro="" textlink="">
      <xdr:nvSpPr>
        <xdr:cNvPr id="258" name="楕円 257"/>
        <xdr:cNvSpPr/>
      </xdr:nvSpPr>
      <xdr:spPr>
        <a:xfrm>
          <a:off x="1968500" y="15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8569</xdr:rowOff>
    </xdr:from>
    <xdr:ext cx="599010" cy="259045"/>
    <xdr:sp macro="" textlink="">
      <xdr:nvSpPr>
        <xdr:cNvPr id="259" name="テキスト ボックス 258"/>
        <xdr:cNvSpPr txBox="1"/>
      </xdr:nvSpPr>
      <xdr:spPr>
        <a:xfrm>
          <a:off x="1719795" y="156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115069</xdr:rowOff>
    </xdr:from>
    <xdr:to>
      <xdr:col>6</xdr:col>
      <xdr:colOff>38100</xdr:colOff>
      <xdr:row>93</xdr:row>
      <xdr:rowOff>45219</xdr:rowOff>
    </xdr:to>
    <xdr:sp macro="" textlink="">
      <xdr:nvSpPr>
        <xdr:cNvPr id="260" name="楕円 259"/>
        <xdr:cNvSpPr/>
      </xdr:nvSpPr>
      <xdr:spPr>
        <a:xfrm>
          <a:off x="10795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61746</xdr:rowOff>
    </xdr:from>
    <xdr:ext cx="599010" cy="259045"/>
    <xdr:sp macro="" textlink="">
      <xdr:nvSpPr>
        <xdr:cNvPr id="261" name="テキスト ボックス 260"/>
        <xdr:cNvSpPr txBox="1"/>
      </xdr:nvSpPr>
      <xdr:spPr>
        <a:xfrm>
          <a:off x="830795" y="156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122365</xdr:rowOff>
    </xdr:from>
    <xdr:to>
      <xdr:col>55</xdr:col>
      <xdr:colOff>0</xdr:colOff>
      <xdr:row>36</xdr:row>
      <xdr:rowOff>137481</xdr:rowOff>
    </xdr:to>
    <xdr:cxnSp macro="">
      <xdr:nvCxnSpPr>
        <xdr:cNvPr id="290" name="直線コネクタ 289"/>
        <xdr:cNvCxnSpPr/>
      </xdr:nvCxnSpPr>
      <xdr:spPr>
        <a:xfrm>
          <a:off x="9639300" y="6294565"/>
          <a:ext cx="8382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122365</xdr:rowOff>
    </xdr:from>
    <xdr:to>
      <xdr:col>50</xdr:col>
      <xdr:colOff>114300</xdr:colOff>
      <xdr:row>37</xdr:row>
      <xdr:rowOff>18390</xdr:rowOff>
    </xdr:to>
    <xdr:cxnSp macro="">
      <xdr:nvCxnSpPr>
        <xdr:cNvPr id="293" name="直線コネクタ 292"/>
        <xdr:cNvCxnSpPr/>
      </xdr:nvCxnSpPr>
      <xdr:spPr>
        <a:xfrm flipV="1">
          <a:off x="8750300" y="629456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18390</xdr:rowOff>
    </xdr:from>
    <xdr:to>
      <xdr:col>45</xdr:col>
      <xdr:colOff>177800</xdr:colOff>
      <xdr:row>37</xdr:row>
      <xdr:rowOff>81670</xdr:rowOff>
    </xdr:to>
    <xdr:cxnSp macro="">
      <xdr:nvCxnSpPr>
        <xdr:cNvPr id="296" name="直線コネクタ 295"/>
        <xdr:cNvCxnSpPr/>
      </xdr:nvCxnSpPr>
      <xdr:spPr>
        <a:xfrm flipV="1">
          <a:off x="7861300" y="6362040"/>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81670</xdr:rowOff>
    </xdr:from>
    <xdr:to>
      <xdr:col>41</xdr:col>
      <xdr:colOff>50800</xdr:colOff>
      <xdr:row>37</xdr:row>
      <xdr:rowOff>90585</xdr:rowOff>
    </xdr:to>
    <xdr:cxnSp macro="">
      <xdr:nvCxnSpPr>
        <xdr:cNvPr id="299" name="直線コネクタ 298"/>
        <xdr:cNvCxnSpPr/>
      </xdr:nvCxnSpPr>
      <xdr:spPr>
        <a:xfrm flipV="1">
          <a:off x="6972300" y="642532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91331</xdr:rowOff>
    </xdr:from>
    <xdr:to>
      <xdr:col>36</xdr:col>
      <xdr:colOff>165100</xdr:colOff>
      <xdr:row>38</xdr:row>
      <xdr:rowOff>21481</xdr:rowOff>
    </xdr:to>
    <xdr:sp macro="" textlink="">
      <xdr:nvSpPr>
        <xdr:cNvPr id="302" name="フローチャート: 判断 301"/>
        <xdr:cNvSpPr/>
      </xdr:nvSpPr>
      <xdr:spPr>
        <a:xfrm>
          <a:off x="6921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12608</xdr:rowOff>
    </xdr:from>
    <xdr:ext cx="599010" cy="259045"/>
    <xdr:sp macro="" textlink="">
      <xdr:nvSpPr>
        <xdr:cNvPr id="303" name="テキスト ボックス 302"/>
        <xdr:cNvSpPr txBox="1"/>
      </xdr:nvSpPr>
      <xdr:spPr>
        <a:xfrm>
          <a:off x="6672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86681</xdr:rowOff>
    </xdr:from>
    <xdr:to>
      <xdr:col>55</xdr:col>
      <xdr:colOff>50800</xdr:colOff>
      <xdr:row>37</xdr:row>
      <xdr:rowOff>16831</xdr:rowOff>
    </xdr:to>
    <xdr:sp macro="" textlink="">
      <xdr:nvSpPr>
        <xdr:cNvPr id="309" name="楕円 308"/>
        <xdr:cNvSpPr/>
      </xdr:nvSpPr>
      <xdr:spPr>
        <a:xfrm>
          <a:off x="10426700" y="62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109558</xdr:rowOff>
    </xdr:from>
    <xdr:ext cx="599010" cy="259045"/>
    <xdr:sp macro="" textlink="">
      <xdr:nvSpPr>
        <xdr:cNvPr id="310" name="補助費等該当値テキスト"/>
        <xdr:cNvSpPr txBox="1"/>
      </xdr:nvSpPr>
      <xdr:spPr>
        <a:xfrm>
          <a:off x="10528300" y="61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71565</xdr:rowOff>
    </xdr:from>
    <xdr:to>
      <xdr:col>50</xdr:col>
      <xdr:colOff>165100</xdr:colOff>
      <xdr:row>37</xdr:row>
      <xdr:rowOff>1715</xdr:rowOff>
    </xdr:to>
    <xdr:sp macro="" textlink="">
      <xdr:nvSpPr>
        <xdr:cNvPr id="311" name="楕円 310"/>
        <xdr:cNvSpPr/>
      </xdr:nvSpPr>
      <xdr:spPr>
        <a:xfrm>
          <a:off x="95885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18242</xdr:rowOff>
    </xdr:from>
    <xdr:ext cx="599010" cy="259045"/>
    <xdr:sp macro="" textlink="">
      <xdr:nvSpPr>
        <xdr:cNvPr id="312" name="テキスト ボックス 311"/>
        <xdr:cNvSpPr txBox="1"/>
      </xdr:nvSpPr>
      <xdr:spPr>
        <a:xfrm>
          <a:off x="9339795" y="60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139040</xdr:rowOff>
    </xdr:from>
    <xdr:to>
      <xdr:col>46</xdr:col>
      <xdr:colOff>38100</xdr:colOff>
      <xdr:row>37</xdr:row>
      <xdr:rowOff>69190</xdr:rowOff>
    </xdr:to>
    <xdr:sp macro="" textlink="">
      <xdr:nvSpPr>
        <xdr:cNvPr id="313" name="楕円 312"/>
        <xdr:cNvSpPr/>
      </xdr:nvSpPr>
      <xdr:spPr>
        <a:xfrm>
          <a:off x="86995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85717</xdr:rowOff>
    </xdr:from>
    <xdr:ext cx="599010" cy="259045"/>
    <xdr:sp macro="" textlink="">
      <xdr:nvSpPr>
        <xdr:cNvPr id="314" name="テキスト ボックス 313"/>
        <xdr:cNvSpPr txBox="1"/>
      </xdr:nvSpPr>
      <xdr:spPr>
        <a:xfrm>
          <a:off x="8450795" y="60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30870</xdr:rowOff>
    </xdr:from>
    <xdr:to>
      <xdr:col>41</xdr:col>
      <xdr:colOff>101600</xdr:colOff>
      <xdr:row>37</xdr:row>
      <xdr:rowOff>132470</xdr:rowOff>
    </xdr:to>
    <xdr:sp macro="" textlink="">
      <xdr:nvSpPr>
        <xdr:cNvPr id="315" name="楕円 314"/>
        <xdr:cNvSpPr/>
      </xdr:nvSpPr>
      <xdr:spPr>
        <a:xfrm>
          <a:off x="7810500" y="6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123597</xdr:rowOff>
    </xdr:from>
    <xdr:ext cx="599010" cy="259045"/>
    <xdr:sp macro="" textlink="">
      <xdr:nvSpPr>
        <xdr:cNvPr id="316" name="テキスト ボックス 315"/>
        <xdr:cNvSpPr txBox="1"/>
      </xdr:nvSpPr>
      <xdr:spPr>
        <a:xfrm>
          <a:off x="7561795" y="64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39785</xdr:rowOff>
    </xdr:from>
    <xdr:to>
      <xdr:col>36</xdr:col>
      <xdr:colOff>165100</xdr:colOff>
      <xdr:row>37</xdr:row>
      <xdr:rowOff>141385</xdr:rowOff>
    </xdr:to>
    <xdr:sp macro="" textlink="">
      <xdr:nvSpPr>
        <xdr:cNvPr id="317" name="楕円 316"/>
        <xdr:cNvSpPr/>
      </xdr:nvSpPr>
      <xdr:spPr>
        <a:xfrm>
          <a:off x="6921500" y="63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157912</xdr:rowOff>
    </xdr:from>
    <xdr:ext cx="599010" cy="259045"/>
    <xdr:sp macro="" textlink="">
      <xdr:nvSpPr>
        <xdr:cNvPr id="318" name="テキスト ボックス 317"/>
        <xdr:cNvSpPr txBox="1"/>
      </xdr:nvSpPr>
      <xdr:spPr>
        <a:xfrm>
          <a:off x="6672795" y="61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19306</xdr:rowOff>
    </xdr:from>
    <xdr:to>
      <xdr:col>55</xdr:col>
      <xdr:colOff>0</xdr:colOff>
      <xdr:row>58</xdr:row>
      <xdr:rowOff>32809</xdr:rowOff>
    </xdr:to>
    <xdr:cxnSp macro="">
      <xdr:nvCxnSpPr>
        <xdr:cNvPr id="345" name="直線コネクタ 344"/>
        <xdr:cNvCxnSpPr/>
      </xdr:nvCxnSpPr>
      <xdr:spPr>
        <a:xfrm flipV="1">
          <a:off x="9639300" y="9963406"/>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32809</xdr:rowOff>
    </xdr:from>
    <xdr:to>
      <xdr:col>50</xdr:col>
      <xdr:colOff>114300</xdr:colOff>
      <xdr:row>58</xdr:row>
      <xdr:rowOff>50522</xdr:rowOff>
    </xdr:to>
    <xdr:cxnSp macro="">
      <xdr:nvCxnSpPr>
        <xdr:cNvPr id="348" name="直線コネクタ 347"/>
        <xdr:cNvCxnSpPr/>
      </xdr:nvCxnSpPr>
      <xdr:spPr>
        <a:xfrm flipV="1">
          <a:off x="8750300" y="9976909"/>
          <a:ext cx="8890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50522</xdr:rowOff>
    </xdr:from>
    <xdr:to>
      <xdr:col>45</xdr:col>
      <xdr:colOff>177800</xdr:colOff>
      <xdr:row>58</xdr:row>
      <xdr:rowOff>61229</xdr:rowOff>
    </xdr:to>
    <xdr:cxnSp macro="">
      <xdr:nvCxnSpPr>
        <xdr:cNvPr id="351" name="直線コネクタ 350"/>
        <xdr:cNvCxnSpPr/>
      </xdr:nvCxnSpPr>
      <xdr:spPr>
        <a:xfrm flipV="1">
          <a:off x="7861300" y="9994622"/>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161613</xdr:rowOff>
    </xdr:from>
    <xdr:to>
      <xdr:col>41</xdr:col>
      <xdr:colOff>50800</xdr:colOff>
      <xdr:row>58</xdr:row>
      <xdr:rowOff>61229</xdr:rowOff>
    </xdr:to>
    <xdr:cxnSp macro="">
      <xdr:nvCxnSpPr>
        <xdr:cNvPr id="354" name="直線コネクタ 353"/>
        <xdr:cNvCxnSpPr/>
      </xdr:nvCxnSpPr>
      <xdr:spPr>
        <a:xfrm>
          <a:off x="6972300" y="9934263"/>
          <a:ext cx="889000" cy="7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7" name="フローチャート: 判断 356"/>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8" name="テキスト ボックス 357"/>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139956</xdr:rowOff>
    </xdr:from>
    <xdr:to>
      <xdr:col>55</xdr:col>
      <xdr:colOff>50800</xdr:colOff>
      <xdr:row>58</xdr:row>
      <xdr:rowOff>70106</xdr:rowOff>
    </xdr:to>
    <xdr:sp macro="" textlink="">
      <xdr:nvSpPr>
        <xdr:cNvPr id="364" name="楕円 363"/>
        <xdr:cNvSpPr/>
      </xdr:nvSpPr>
      <xdr:spPr>
        <a:xfrm>
          <a:off x="10426700" y="9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xdr:cNvSpPr txBox="1"/>
      </xdr:nvSpPr>
      <xdr:spPr>
        <a:xfrm>
          <a:off x="10528300"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153459</xdr:rowOff>
    </xdr:from>
    <xdr:to>
      <xdr:col>50</xdr:col>
      <xdr:colOff>165100</xdr:colOff>
      <xdr:row>58</xdr:row>
      <xdr:rowOff>83609</xdr:rowOff>
    </xdr:to>
    <xdr:sp macro="" textlink="">
      <xdr:nvSpPr>
        <xdr:cNvPr id="366" name="楕円 365"/>
        <xdr:cNvSpPr/>
      </xdr:nvSpPr>
      <xdr:spPr>
        <a:xfrm>
          <a:off x="9588500" y="99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74736</xdr:rowOff>
    </xdr:from>
    <xdr:ext cx="599010" cy="259045"/>
    <xdr:sp macro="" textlink="">
      <xdr:nvSpPr>
        <xdr:cNvPr id="367" name="テキスト ボックス 366"/>
        <xdr:cNvSpPr txBox="1"/>
      </xdr:nvSpPr>
      <xdr:spPr>
        <a:xfrm>
          <a:off x="9339795" y="100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171172</xdr:rowOff>
    </xdr:from>
    <xdr:to>
      <xdr:col>46</xdr:col>
      <xdr:colOff>38100</xdr:colOff>
      <xdr:row>58</xdr:row>
      <xdr:rowOff>101322</xdr:rowOff>
    </xdr:to>
    <xdr:sp macro="" textlink="">
      <xdr:nvSpPr>
        <xdr:cNvPr id="368" name="楕円 367"/>
        <xdr:cNvSpPr/>
      </xdr:nvSpPr>
      <xdr:spPr>
        <a:xfrm>
          <a:off x="8699500" y="99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92449</xdr:rowOff>
    </xdr:from>
    <xdr:ext cx="599010" cy="259045"/>
    <xdr:sp macro="" textlink="">
      <xdr:nvSpPr>
        <xdr:cNvPr id="369" name="テキスト ボックス 368"/>
        <xdr:cNvSpPr txBox="1"/>
      </xdr:nvSpPr>
      <xdr:spPr>
        <a:xfrm>
          <a:off x="8450795" y="100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10429</xdr:rowOff>
    </xdr:from>
    <xdr:to>
      <xdr:col>41</xdr:col>
      <xdr:colOff>101600</xdr:colOff>
      <xdr:row>58</xdr:row>
      <xdr:rowOff>112029</xdr:rowOff>
    </xdr:to>
    <xdr:sp macro="" textlink="">
      <xdr:nvSpPr>
        <xdr:cNvPr id="370" name="楕円 369"/>
        <xdr:cNvSpPr/>
      </xdr:nvSpPr>
      <xdr:spPr>
        <a:xfrm>
          <a:off x="7810500" y="99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103156</xdr:rowOff>
    </xdr:from>
    <xdr:ext cx="599010" cy="259045"/>
    <xdr:sp macro="" textlink="">
      <xdr:nvSpPr>
        <xdr:cNvPr id="371" name="テキスト ボックス 370"/>
        <xdr:cNvSpPr txBox="1"/>
      </xdr:nvSpPr>
      <xdr:spPr>
        <a:xfrm>
          <a:off x="7561795" y="100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110813</xdr:rowOff>
    </xdr:from>
    <xdr:to>
      <xdr:col>36</xdr:col>
      <xdr:colOff>165100</xdr:colOff>
      <xdr:row>58</xdr:row>
      <xdr:rowOff>40963</xdr:rowOff>
    </xdr:to>
    <xdr:sp macro="" textlink="">
      <xdr:nvSpPr>
        <xdr:cNvPr id="372" name="楕円 371"/>
        <xdr:cNvSpPr/>
      </xdr:nvSpPr>
      <xdr:spPr>
        <a:xfrm>
          <a:off x="6921500" y="9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57490</xdr:rowOff>
    </xdr:from>
    <xdr:ext cx="599010" cy="259045"/>
    <xdr:sp macro="" textlink="">
      <xdr:nvSpPr>
        <xdr:cNvPr id="373" name="テキスト ボックス 372"/>
        <xdr:cNvSpPr txBox="1"/>
      </xdr:nvSpPr>
      <xdr:spPr>
        <a:xfrm>
          <a:off x="6672795" y="9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88593</xdr:rowOff>
    </xdr:from>
    <xdr:to>
      <xdr:col>55</xdr:col>
      <xdr:colOff>0</xdr:colOff>
      <xdr:row>78</xdr:row>
      <xdr:rowOff>131407</xdr:rowOff>
    </xdr:to>
    <xdr:cxnSp macro="">
      <xdr:nvCxnSpPr>
        <xdr:cNvPr id="402" name="直線コネクタ 401"/>
        <xdr:cNvCxnSpPr/>
      </xdr:nvCxnSpPr>
      <xdr:spPr>
        <a:xfrm>
          <a:off x="9639300" y="13461693"/>
          <a:ext cx="8382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88593</xdr:rowOff>
    </xdr:from>
    <xdr:to>
      <xdr:col>50</xdr:col>
      <xdr:colOff>114300</xdr:colOff>
      <xdr:row>78</xdr:row>
      <xdr:rowOff>118404</xdr:rowOff>
    </xdr:to>
    <xdr:cxnSp macro="">
      <xdr:nvCxnSpPr>
        <xdr:cNvPr id="405" name="直線コネクタ 404"/>
        <xdr:cNvCxnSpPr/>
      </xdr:nvCxnSpPr>
      <xdr:spPr>
        <a:xfrm flipV="1">
          <a:off x="8750300" y="13461693"/>
          <a:ext cx="889000" cy="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118404</xdr:rowOff>
    </xdr:from>
    <xdr:to>
      <xdr:col>45</xdr:col>
      <xdr:colOff>177800</xdr:colOff>
      <xdr:row>78</xdr:row>
      <xdr:rowOff>128437</xdr:rowOff>
    </xdr:to>
    <xdr:cxnSp macro="">
      <xdr:nvCxnSpPr>
        <xdr:cNvPr id="408" name="直線コネクタ 407"/>
        <xdr:cNvCxnSpPr/>
      </xdr:nvCxnSpPr>
      <xdr:spPr>
        <a:xfrm flipV="1">
          <a:off x="7861300" y="13491504"/>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27870</xdr:rowOff>
    </xdr:from>
    <xdr:to>
      <xdr:col>41</xdr:col>
      <xdr:colOff>50800</xdr:colOff>
      <xdr:row>78</xdr:row>
      <xdr:rowOff>128437</xdr:rowOff>
    </xdr:to>
    <xdr:cxnSp macro="">
      <xdr:nvCxnSpPr>
        <xdr:cNvPr id="411" name="直線コネクタ 410"/>
        <xdr:cNvCxnSpPr/>
      </xdr:nvCxnSpPr>
      <xdr:spPr>
        <a:xfrm>
          <a:off x="6972300" y="13229520"/>
          <a:ext cx="889000" cy="27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4" name="フローチャート: 判断 413"/>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5" name="テキスト ボックス 414"/>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80607</xdr:rowOff>
    </xdr:from>
    <xdr:to>
      <xdr:col>55</xdr:col>
      <xdr:colOff>50800</xdr:colOff>
      <xdr:row>79</xdr:row>
      <xdr:rowOff>10757</xdr:rowOff>
    </xdr:to>
    <xdr:sp macro="" textlink="">
      <xdr:nvSpPr>
        <xdr:cNvPr id="421" name="楕円 420"/>
        <xdr:cNvSpPr/>
      </xdr:nvSpPr>
      <xdr:spPr>
        <a:xfrm>
          <a:off x="10426700" y="134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166984</xdr:rowOff>
    </xdr:from>
    <xdr:ext cx="534377" cy="259045"/>
    <xdr:sp macro="" textlink="">
      <xdr:nvSpPr>
        <xdr:cNvPr id="422" name="普通建設事業費 （ うち新規整備　）該当値テキスト"/>
        <xdr:cNvSpPr txBox="1"/>
      </xdr:nvSpPr>
      <xdr:spPr>
        <a:xfrm>
          <a:off x="10528300" y="133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37793</xdr:rowOff>
    </xdr:from>
    <xdr:to>
      <xdr:col>50</xdr:col>
      <xdr:colOff>165100</xdr:colOff>
      <xdr:row>78</xdr:row>
      <xdr:rowOff>139393</xdr:rowOff>
    </xdr:to>
    <xdr:sp macro="" textlink="">
      <xdr:nvSpPr>
        <xdr:cNvPr id="423" name="楕円 422"/>
        <xdr:cNvSpPr/>
      </xdr:nvSpPr>
      <xdr:spPr>
        <a:xfrm>
          <a:off x="9588500" y="134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130520</xdr:rowOff>
    </xdr:from>
    <xdr:ext cx="599010" cy="259045"/>
    <xdr:sp macro="" textlink="">
      <xdr:nvSpPr>
        <xdr:cNvPr id="424" name="テキスト ボックス 423"/>
        <xdr:cNvSpPr txBox="1"/>
      </xdr:nvSpPr>
      <xdr:spPr>
        <a:xfrm>
          <a:off x="9339795" y="135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67604</xdr:rowOff>
    </xdr:from>
    <xdr:to>
      <xdr:col>46</xdr:col>
      <xdr:colOff>38100</xdr:colOff>
      <xdr:row>78</xdr:row>
      <xdr:rowOff>169204</xdr:rowOff>
    </xdr:to>
    <xdr:sp macro="" textlink="">
      <xdr:nvSpPr>
        <xdr:cNvPr id="425" name="楕円 424"/>
        <xdr:cNvSpPr/>
      </xdr:nvSpPr>
      <xdr:spPr>
        <a:xfrm>
          <a:off x="8699500" y="134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160331</xdr:rowOff>
    </xdr:from>
    <xdr:ext cx="534377" cy="259045"/>
    <xdr:sp macro="" textlink="">
      <xdr:nvSpPr>
        <xdr:cNvPr id="426" name="テキスト ボックス 425"/>
        <xdr:cNvSpPr txBox="1"/>
      </xdr:nvSpPr>
      <xdr:spPr>
        <a:xfrm>
          <a:off x="8483111" y="13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77637</xdr:rowOff>
    </xdr:from>
    <xdr:to>
      <xdr:col>41</xdr:col>
      <xdr:colOff>101600</xdr:colOff>
      <xdr:row>79</xdr:row>
      <xdr:rowOff>7787</xdr:rowOff>
    </xdr:to>
    <xdr:sp macro="" textlink="">
      <xdr:nvSpPr>
        <xdr:cNvPr id="427" name="楕円 426"/>
        <xdr:cNvSpPr/>
      </xdr:nvSpPr>
      <xdr:spPr>
        <a:xfrm>
          <a:off x="7810500" y="134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170364</xdr:rowOff>
    </xdr:from>
    <xdr:ext cx="534377" cy="259045"/>
    <xdr:sp macro="" textlink="">
      <xdr:nvSpPr>
        <xdr:cNvPr id="428" name="テキスト ボックス 427"/>
        <xdr:cNvSpPr txBox="1"/>
      </xdr:nvSpPr>
      <xdr:spPr>
        <a:xfrm>
          <a:off x="7594111" y="135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148520</xdr:rowOff>
    </xdr:from>
    <xdr:to>
      <xdr:col>36</xdr:col>
      <xdr:colOff>165100</xdr:colOff>
      <xdr:row>77</xdr:row>
      <xdr:rowOff>78670</xdr:rowOff>
    </xdr:to>
    <xdr:sp macro="" textlink="">
      <xdr:nvSpPr>
        <xdr:cNvPr id="429" name="楕円 428"/>
        <xdr:cNvSpPr/>
      </xdr:nvSpPr>
      <xdr:spPr>
        <a:xfrm>
          <a:off x="69215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95197</xdr:rowOff>
    </xdr:from>
    <xdr:ext cx="599010" cy="259045"/>
    <xdr:sp macro="" textlink="">
      <xdr:nvSpPr>
        <xdr:cNvPr id="430" name="テキスト ボックス 429"/>
        <xdr:cNvSpPr txBox="1"/>
      </xdr:nvSpPr>
      <xdr:spPr>
        <a:xfrm>
          <a:off x="6672795" y="129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52913</xdr:rowOff>
    </xdr:from>
    <xdr:to>
      <xdr:col>55</xdr:col>
      <xdr:colOff>0</xdr:colOff>
      <xdr:row>98</xdr:row>
      <xdr:rowOff>84027</xdr:rowOff>
    </xdr:to>
    <xdr:cxnSp macro="">
      <xdr:nvCxnSpPr>
        <xdr:cNvPr id="457" name="直線コネクタ 456"/>
        <xdr:cNvCxnSpPr/>
      </xdr:nvCxnSpPr>
      <xdr:spPr>
        <a:xfrm flipV="1">
          <a:off x="9639300" y="16855013"/>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84027</xdr:rowOff>
    </xdr:from>
    <xdr:to>
      <xdr:col>50</xdr:col>
      <xdr:colOff>114300</xdr:colOff>
      <xdr:row>98</xdr:row>
      <xdr:rowOff>89807</xdr:rowOff>
    </xdr:to>
    <xdr:cxnSp macro="">
      <xdr:nvCxnSpPr>
        <xdr:cNvPr id="460" name="直線コネクタ 459"/>
        <xdr:cNvCxnSpPr/>
      </xdr:nvCxnSpPr>
      <xdr:spPr>
        <a:xfrm flipV="1">
          <a:off x="8750300" y="1688612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89807</xdr:rowOff>
    </xdr:from>
    <xdr:to>
      <xdr:col>45</xdr:col>
      <xdr:colOff>177800</xdr:colOff>
      <xdr:row>98</xdr:row>
      <xdr:rowOff>96572</xdr:rowOff>
    </xdr:to>
    <xdr:cxnSp macro="">
      <xdr:nvCxnSpPr>
        <xdr:cNvPr id="463" name="直線コネクタ 462"/>
        <xdr:cNvCxnSpPr/>
      </xdr:nvCxnSpPr>
      <xdr:spPr>
        <a:xfrm flipV="1">
          <a:off x="7861300" y="16891907"/>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96572</xdr:rowOff>
    </xdr:from>
    <xdr:to>
      <xdr:col>41</xdr:col>
      <xdr:colOff>50800</xdr:colOff>
      <xdr:row>98</xdr:row>
      <xdr:rowOff>123706</xdr:rowOff>
    </xdr:to>
    <xdr:cxnSp macro="">
      <xdr:nvCxnSpPr>
        <xdr:cNvPr id="466" name="直線コネクタ 465"/>
        <xdr:cNvCxnSpPr/>
      </xdr:nvCxnSpPr>
      <xdr:spPr>
        <a:xfrm flipV="1">
          <a:off x="6972300" y="16898672"/>
          <a:ext cx="889000" cy="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41363</xdr:rowOff>
    </xdr:from>
    <xdr:to>
      <xdr:col>36</xdr:col>
      <xdr:colOff>165100</xdr:colOff>
      <xdr:row>98</xdr:row>
      <xdr:rowOff>142963</xdr:rowOff>
    </xdr:to>
    <xdr:sp macro="" textlink="">
      <xdr:nvSpPr>
        <xdr:cNvPr id="469" name="フローチャート: 判断 468"/>
        <xdr:cNvSpPr/>
      </xdr:nvSpPr>
      <xdr:spPr>
        <a:xfrm>
          <a:off x="6921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159490</xdr:rowOff>
    </xdr:from>
    <xdr:ext cx="599010" cy="259045"/>
    <xdr:sp macro="" textlink="">
      <xdr:nvSpPr>
        <xdr:cNvPr id="470" name="テキスト ボックス 469"/>
        <xdr:cNvSpPr txBox="1"/>
      </xdr:nvSpPr>
      <xdr:spPr>
        <a:xfrm>
          <a:off x="6672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2113</xdr:rowOff>
    </xdr:from>
    <xdr:to>
      <xdr:col>55</xdr:col>
      <xdr:colOff>50800</xdr:colOff>
      <xdr:row>98</xdr:row>
      <xdr:rowOff>103713</xdr:rowOff>
    </xdr:to>
    <xdr:sp macro="" textlink="">
      <xdr:nvSpPr>
        <xdr:cNvPr id="476" name="楕円 475"/>
        <xdr:cNvSpPr/>
      </xdr:nvSpPr>
      <xdr:spPr>
        <a:xfrm>
          <a:off x="104267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132940</xdr:rowOff>
    </xdr:from>
    <xdr:ext cx="599010" cy="259045"/>
    <xdr:sp macro="" textlink="">
      <xdr:nvSpPr>
        <xdr:cNvPr id="477" name="普通建設事業費 （ うち更新整備　）該当値テキスト"/>
        <xdr:cNvSpPr txBox="1"/>
      </xdr:nvSpPr>
      <xdr:spPr>
        <a:xfrm>
          <a:off x="10528300" y="165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33227</xdr:rowOff>
    </xdr:from>
    <xdr:to>
      <xdr:col>50</xdr:col>
      <xdr:colOff>165100</xdr:colOff>
      <xdr:row>98</xdr:row>
      <xdr:rowOff>134827</xdr:rowOff>
    </xdr:to>
    <xdr:sp macro="" textlink="">
      <xdr:nvSpPr>
        <xdr:cNvPr id="478" name="楕円 477"/>
        <xdr:cNvSpPr/>
      </xdr:nvSpPr>
      <xdr:spPr>
        <a:xfrm>
          <a:off x="9588500" y="168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125954</xdr:rowOff>
    </xdr:from>
    <xdr:ext cx="599010" cy="259045"/>
    <xdr:sp macro="" textlink="">
      <xdr:nvSpPr>
        <xdr:cNvPr id="479" name="テキスト ボックス 478"/>
        <xdr:cNvSpPr txBox="1"/>
      </xdr:nvSpPr>
      <xdr:spPr>
        <a:xfrm>
          <a:off x="9339795" y="169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39007</xdr:rowOff>
    </xdr:from>
    <xdr:to>
      <xdr:col>46</xdr:col>
      <xdr:colOff>38100</xdr:colOff>
      <xdr:row>98</xdr:row>
      <xdr:rowOff>140607</xdr:rowOff>
    </xdr:to>
    <xdr:sp macro="" textlink="">
      <xdr:nvSpPr>
        <xdr:cNvPr id="480" name="楕円 479"/>
        <xdr:cNvSpPr/>
      </xdr:nvSpPr>
      <xdr:spPr>
        <a:xfrm>
          <a:off x="8699500" y="168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131734</xdr:rowOff>
    </xdr:from>
    <xdr:ext cx="599010" cy="259045"/>
    <xdr:sp macro="" textlink="">
      <xdr:nvSpPr>
        <xdr:cNvPr id="481" name="テキスト ボックス 480"/>
        <xdr:cNvSpPr txBox="1"/>
      </xdr:nvSpPr>
      <xdr:spPr>
        <a:xfrm>
          <a:off x="8450795" y="1693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45772</xdr:rowOff>
    </xdr:from>
    <xdr:to>
      <xdr:col>41</xdr:col>
      <xdr:colOff>101600</xdr:colOff>
      <xdr:row>98</xdr:row>
      <xdr:rowOff>147372</xdr:rowOff>
    </xdr:to>
    <xdr:sp macro="" textlink="">
      <xdr:nvSpPr>
        <xdr:cNvPr id="482" name="楕円 481"/>
        <xdr:cNvSpPr/>
      </xdr:nvSpPr>
      <xdr:spPr>
        <a:xfrm>
          <a:off x="7810500" y="16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138499</xdr:rowOff>
    </xdr:from>
    <xdr:ext cx="534377" cy="259045"/>
    <xdr:sp macro="" textlink="">
      <xdr:nvSpPr>
        <xdr:cNvPr id="483" name="テキスト ボックス 482"/>
        <xdr:cNvSpPr txBox="1"/>
      </xdr:nvSpPr>
      <xdr:spPr>
        <a:xfrm>
          <a:off x="7594111" y="169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72906</xdr:rowOff>
    </xdr:from>
    <xdr:to>
      <xdr:col>36</xdr:col>
      <xdr:colOff>165100</xdr:colOff>
      <xdr:row>99</xdr:row>
      <xdr:rowOff>3056</xdr:rowOff>
    </xdr:to>
    <xdr:sp macro="" textlink="">
      <xdr:nvSpPr>
        <xdr:cNvPr id="484" name="楕円 483"/>
        <xdr:cNvSpPr/>
      </xdr:nvSpPr>
      <xdr:spPr>
        <a:xfrm>
          <a:off x="6921500" y="168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165633</xdr:rowOff>
    </xdr:from>
    <xdr:ext cx="534377" cy="259045"/>
    <xdr:sp macro="" textlink="">
      <xdr:nvSpPr>
        <xdr:cNvPr id="485" name="テキスト ボックス 484"/>
        <xdr:cNvSpPr txBox="1"/>
      </xdr:nvSpPr>
      <xdr:spPr>
        <a:xfrm>
          <a:off x="6705111" y="169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23658</xdr:rowOff>
    </xdr:from>
    <xdr:to>
      <xdr:col>85</xdr:col>
      <xdr:colOff>127000</xdr:colOff>
      <xdr:row>38</xdr:row>
      <xdr:rowOff>55577</xdr:rowOff>
    </xdr:to>
    <xdr:cxnSp macro="">
      <xdr:nvCxnSpPr>
        <xdr:cNvPr id="512" name="直線コネクタ 511"/>
        <xdr:cNvCxnSpPr/>
      </xdr:nvCxnSpPr>
      <xdr:spPr>
        <a:xfrm>
          <a:off x="15481300" y="6538758"/>
          <a:ext cx="8382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23658</xdr:rowOff>
    </xdr:from>
    <xdr:to>
      <xdr:col>81</xdr:col>
      <xdr:colOff>50800</xdr:colOff>
      <xdr:row>38</xdr:row>
      <xdr:rowOff>68821</xdr:rowOff>
    </xdr:to>
    <xdr:cxnSp macro="">
      <xdr:nvCxnSpPr>
        <xdr:cNvPr id="515" name="直線コネクタ 514"/>
        <xdr:cNvCxnSpPr/>
      </xdr:nvCxnSpPr>
      <xdr:spPr>
        <a:xfrm flipV="1">
          <a:off x="14592300" y="6538758"/>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68821</xdr:rowOff>
    </xdr:from>
    <xdr:to>
      <xdr:col>76</xdr:col>
      <xdr:colOff>114300</xdr:colOff>
      <xdr:row>38</xdr:row>
      <xdr:rowOff>104080</xdr:rowOff>
    </xdr:to>
    <xdr:cxnSp macro="">
      <xdr:nvCxnSpPr>
        <xdr:cNvPr id="518" name="直線コネクタ 517"/>
        <xdr:cNvCxnSpPr/>
      </xdr:nvCxnSpPr>
      <xdr:spPr>
        <a:xfrm flipV="1">
          <a:off x="13703300" y="6583921"/>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60591</xdr:rowOff>
    </xdr:from>
    <xdr:to>
      <xdr:col>71</xdr:col>
      <xdr:colOff>177800</xdr:colOff>
      <xdr:row>38</xdr:row>
      <xdr:rowOff>104080</xdr:rowOff>
    </xdr:to>
    <xdr:cxnSp macro="">
      <xdr:nvCxnSpPr>
        <xdr:cNvPr id="521" name="直線コネクタ 520"/>
        <xdr:cNvCxnSpPr/>
      </xdr:nvCxnSpPr>
      <xdr:spPr>
        <a:xfrm>
          <a:off x="12814300" y="6575691"/>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61253</xdr:rowOff>
    </xdr:from>
    <xdr:to>
      <xdr:col>67</xdr:col>
      <xdr:colOff>101600</xdr:colOff>
      <xdr:row>38</xdr:row>
      <xdr:rowOff>162853</xdr:rowOff>
    </xdr:to>
    <xdr:sp macro="" textlink="">
      <xdr:nvSpPr>
        <xdr:cNvPr id="524" name="フローチャート: 判断 523"/>
        <xdr:cNvSpPr/>
      </xdr:nvSpPr>
      <xdr:spPr>
        <a:xfrm>
          <a:off x="12763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153980</xdr:rowOff>
    </xdr:from>
    <xdr:ext cx="534377" cy="259045"/>
    <xdr:sp macro="" textlink="">
      <xdr:nvSpPr>
        <xdr:cNvPr id="525" name="テキスト ボックス 524"/>
        <xdr:cNvSpPr txBox="1"/>
      </xdr:nvSpPr>
      <xdr:spPr>
        <a:xfrm>
          <a:off x="12547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4777</xdr:rowOff>
    </xdr:from>
    <xdr:to>
      <xdr:col>85</xdr:col>
      <xdr:colOff>177800</xdr:colOff>
      <xdr:row>38</xdr:row>
      <xdr:rowOff>106377</xdr:rowOff>
    </xdr:to>
    <xdr:sp macro="" textlink="">
      <xdr:nvSpPr>
        <xdr:cNvPr id="531" name="楕円 530"/>
        <xdr:cNvSpPr/>
      </xdr:nvSpPr>
      <xdr:spPr>
        <a:xfrm>
          <a:off x="16268700" y="65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135605</xdr:rowOff>
    </xdr:from>
    <xdr:ext cx="534377" cy="259045"/>
    <xdr:sp macro="" textlink="">
      <xdr:nvSpPr>
        <xdr:cNvPr id="532" name="災害復旧事業費該当値テキスト"/>
        <xdr:cNvSpPr txBox="1"/>
      </xdr:nvSpPr>
      <xdr:spPr>
        <a:xfrm>
          <a:off x="16370300" y="63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144308</xdr:rowOff>
    </xdr:from>
    <xdr:to>
      <xdr:col>81</xdr:col>
      <xdr:colOff>101600</xdr:colOff>
      <xdr:row>38</xdr:row>
      <xdr:rowOff>74458</xdr:rowOff>
    </xdr:to>
    <xdr:sp macro="" textlink="">
      <xdr:nvSpPr>
        <xdr:cNvPr id="533" name="楕円 532"/>
        <xdr:cNvSpPr/>
      </xdr:nvSpPr>
      <xdr:spPr>
        <a:xfrm>
          <a:off x="15430500" y="6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90985</xdr:rowOff>
    </xdr:from>
    <xdr:ext cx="534377" cy="259045"/>
    <xdr:sp macro="" textlink="">
      <xdr:nvSpPr>
        <xdr:cNvPr id="534" name="テキスト ボックス 533"/>
        <xdr:cNvSpPr txBox="1"/>
      </xdr:nvSpPr>
      <xdr:spPr>
        <a:xfrm>
          <a:off x="15214111" y="62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18021</xdr:rowOff>
    </xdr:from>
    <xdr:to>
      <xdr:col>76</xdr:col>
      <xdr:colOff>165100</xdr:colOff>
      <xdr:row>38</xdr:row>
      <xdr:rowOff>119621</xdr:rowOff>
    </xdr:to>
    <xdr:sp macro="" textlink="">
      <xdr:nvSpPr>
        <xdr:cNvPr id="535" name="楕円 534"/>
        <xdr:cNvSpPr/>
      </xdr:nvSpPr>
      <xdr:spPr>
        <a:xfrm>
          <a:off x="14541500" y="6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136147</xdr:rowOff>
    </xdr:from>
    <xdr:ext cx="534377" cy="259045"/>
    <xdr:sp macro="" textlink="">
      <xdr:nvSpPr>
        <xdr:cNvPr id="536" name="テキスト ボックス 535"/>
        <xdr:cNvSpPr txBox="1"/>
      </xdr:nvSpPr>
      <xdr:spPr>
        <a:xfrm>
          <a:off x="14325111" y="6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53280</xdr:rowOff>
    </xdr:from>
    <xdr:to>
      <xdr:col>72</xdr:col>
      <xdr:colOff>38100</xdr:colOff>
      <xdr:row>38</xdr:row>
      <xdr:rowOff>154880</xdr:rowOff>
    </xdr:to>
    <xdr:sp macro="" textlink="">
      <xdr:nvSpPr>
        <xdr:cNvPr id="537" name="楕円 536"/>
        <xdr:cNvSpPr/>
      </xdr:nvSpPr>
      <xdr:spPr>
        <a:xfrm>
          <a:off x="13652500" y="65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171407</xdr:rowOff>
    </xdr:from>
    <xdr:ext cx="534377" cy="259045"/>
    <xdr:sp macro="" textlink="">
      <xdr:nvSpPr>
        <xdr:cNvPr id="538" name="テキスト ボックス 537"/>
        <xdr:cNvSpPr txBox="1"/>
      </xdr:nvSpPr>
      <xdr:spPr>
        <a:xfrm>
          <a:off x="13436111" y="63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9791</xdr:rowOff>
    </xdr:from>
    <xdr:to>
      <xdr:col>67</xdr:col>
      <xdr:colOff>101600</xdr:colOff>
      <xdr:row>38</xdr:row>
      <xdr:rowOff>111391</xdr:rowOff>
    </xdr:to>
    <xdr:sp macro="" textlink="">
      <xdr:nvSpPr>
        <xdr:cNvPr id="539" name="楕円 538"/>
        <xdr:cNvSpPr/>
      </xdr:nvSpPr>
      <xdr:spPr>
        <a:xfrm>
          <a:off x="12763500" y="6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127918</xdr:rowOff>
    </xdr:from>
    <xdr:ext cx="534377" cy="259045"/>
    <xdr:sp macro="" textlink="">
      <xdr:nvSpPr>
        <xdr:cNvPr id="540" name="テキスト ボックス 539"/>
        <xdr:cNvSpPr txBox="1"/>
      </xdr:nvSpPr>
      <xdr:spPr>
        <a:xfrm>
          <a:off x="12547111" y="63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69211</xdr:rowOff>
    </xdr:from>
    <xdr:to>
      <xdr:col>85</xdr:col>
      <xdr:colOff>127000</xdr:colOff>
      <xdr:row>76</xdr:row>
      <xdr:rowOff>98813</xdr:rowOff>
    </xdr:to>
    <xdr:cxnSp macro="">
      <xdr:nvCxnSpPr>
        <xdr:cNvPr id="618" name="直線コネクタ 617"/>
        <xdr:cNvCxnSpPr/>
      </xdr:nvCxnSpPr>
      <xdr:spPr>
        <a:xfrm flipV="1">
          <a:off x="15481300" y="13099411"/>
          <a:ext cx="8382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98813</xdr:rowOff>
    </xdr:from>
    <xdr:to>
      <xdr:col>81</xdr:col>
      <xdr:colOff>50800</xdr:colOff>
      <xdr:row>76</xdr:row>
      <xdr:rowOff>100620</xdr:rowOff>
    </xdr:to>
    <xdr:cxnSp macro="">
      <xdr:nvCxnSpPr>
        <xdr:cNvPr id="621" name="直線コネクタ 620"/>
        <xdr:cNvCxnSpPr/>
      </xdr:nvCxnSpPr>
      <xdr:spPr>
        <a:xfrm flipV="1">
          <a:off x="14592300" y="13129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69342</xdr:rowOff>
    </xdr:from>
    <xdr:to>
      <xdr:col>76</xdr:col>
      <xdr:colOff>114300</xdr:colOff>
      <xdr:row>76</xdr:row>
      <xdr:rowOff>100620</xdr:rowOff>
    </xdr:to>
    <xdr:cxnSp macro="">
      <xdr:nvCxnSpPr>
        <xdr:cNvPr id="624" name="直線コネクタ 623"/>
        <xdr:cNvCxnSpPr/>
      </xdr:nvCxnSpPr>
      <xdr:spPr>
        <a:xfrm>
          <a:off x="13703300" y="13099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3437</xdr:rowOff>
    </xdr:from>
    <xdr:to>
      <xdr:col>71</xdr:col>
      <xdr:colOff>177800</xdr:colOff>
      <xdr:row>76</xdr:row>
      <xdr:rowOff>69342</xdr:rowOff>
    </xdr:to>
    <xdr:cxnSp macro="">
      <xdr:nvCxnSpPr>
        <xdr:cNvPr id="627" name="直線コネクタ 626"/>
        <xdr:cNvCxnSpPr/>
      </xdr:nvCxnSpPr>
      <xdr:spPr>
        <a:xfrm>
          <a:off x="12814300" y="13033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30" name="フローチャート: 判断 629"/>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31" name="テキスト ボックス 630"/>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18411</xdr:rowOff>
    </xdr:from>
    <xdr:to>
      <xdr:col>85</xdr:col>
      <xdr:colOff>177800</xdr:colOff>
      <xdr:row>76</xdr:row>
      <xdr:rowOff>120011</xdr:rowOff>
    </xdr:to>
    <xdr:sp macro="" textlink="">
      <xdr:nvSpPr>
        <xdr:cNvPr id="637" name="楕円 636"/>
        <xdr:cNvSpPr/>
      </xdr:nvSpPr>
      <xdr:spPr>
        <a:xfrm>
          <a:off x="16268700" y="130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41288</xdr:rowOff>
    </xdr:from>
    <xdr:ext cx="599010" cy="259045"/>
    <xdr:sp macro="" textlink="">
      <xdr:nvSpPr>
        <xdr:cNvPr id="638" name="公債費該当値テキスト"/>
        <xdr:cNvSpPr txBox="1"/>
      </xdr:nvSpPr>
      <xdr:spPr>
        <a:xfrm>
          <a:off x="16370300" y="1290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48013</xdr:rowOff>
    </xdr:from>
    <xdr:to>
      <xdr:col>81</xdr:col>
      <xdr:colOff>101600</xdr:colOff>
      <xdr:row>76</xdr:row>
      <xdr:rowOff>149613</xdr:rowOff>
    </xdr:to>
    <xdr:sp macro="" textlink="">
      <xdr:nvSpPr>
        <xdr:cNvPr id="639" name="楕円 638"/>
        <xdr:cNvSpPr/>
      </xdr:nvSpPr>
      <xdr:spPr>
        <a:xfrm>
          <a:off x="154305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166140</xdr:rowOff>
    </xdr:from>
    <xdr:ext cx="599010" cy="259045"/>
    <xdr:sp macro="" textlink="">
      <xdr:nvSpPr>
        <xdr:cNvPr id="640" name="テキスト ボックス 639"/>
        <xdr:cNvSpPr txBox="1"/>
      </xdr:nvSpPr>
      <xdr:spPr>
        <a:xfrm>
          <a:off x="15181795" y="1285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49820</xdr:rowOff>
    </xdr:from>
    <xdr:to>
      <xdr:col>76</xdr:col>
      <xdr:colOff>165100</xdr:colOff>
      <xdr:row>76</xdr:row>
      <xdr:rowOff>151420</xdr:rowOff>
    </xdr:to>
    <xdr:sp macro="" textlink="">
      <xdr:nvSpPr>
        <xdr:cNvPr id="641" name="楕円 640"/>
        <xdr:cNvSpPr/>
      </xdr:nvSpPr>
      <xdr:spPr>
        <a:xfrm>
          <a:off x="145415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167948</xdr:rowOff>
    </xdr:from>
    <xdr:ext cx="599010" cy="259045"/>
    <xdr:sp macro="" textlink="">
      <xdr:nvSpPr>
        <xdr:cNvPr id="642" name="テキスト ボックス 641"/>
        <xdr:cNvSpPr txBox="1"/>
      </xdr:nvSpPr>
      <xdr:spPr>
        <a:xfrm>
          <a:off x="14292795" y="128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18542</xdr:rowOff>
    </xdr:from>
    <xdr:to>
      <xdr:col>72</xdr:col>
      <xdr:colOff>38100</xdr:colOff>
      <xdr:row>76</xdr:row>
      <xdr:rowOff>120142</xdr:rowOff>
    </xdr:to>
    <xdr:sp macro="" textlink="">
      <xdr:nvSpPr>
        <xdr:cNvPr id="643" name="楕円 642"/>
        <xdr:cNvSpPr/>
      </xdr:nvSpPr>
      <xdr:spPr>
        <a:xfrm>
          <a:off x="13652500" y="13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136668</xdr:rowOff>
    </xdr:from>
    <xdr:ext cx="599010" cy="259045"/>
    <xdr:sp macro="" textlink="">
      <xdr:nvSpPr>
        <xdr:cNvPr id="644" name="テキスト ボックス 643"/>
        <xdr:cNvSpPr txBox="1"/>
      </xdr:nvSpPr>
      <xdr:spPr>
        <a:xfrm>
          <a:off x="13403795" y="128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124087</xdr:rowOff>
    </xdr:from>
    <xdr:to>
      <xdr:col>67</xdr:col>
      <xdr:colOff>101600</xdr:colOff>
      <xdr:row>76</xdr:row>
      <xdr:rowOff>54237</xdr:rowOff>
    </xdr:to>
    <xdr:sp macro="" textlink="">
      <xdr:nvSpPr>
        <xdr:cNvPr id="645" name="楕円 644"/>
        <xdr:cNvSpPr/>
      </xdr:nvSpPr>
      <xdr:spPr>
        <a:xfrm>
          <a:off x="12763500" y="12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70764</xdr:rowOff>
    </xdr:from>
    <xdr:ext cx="599010" cy="259045"/>
    <xdr:sp macro="" textlink="">
      <xdr:nvSpPr>
        <xdr:cNvPr id="646" name="テキスト ボックス 645"/>
        <xdr:cNvSpPr txBox="1"/>
      </xdr:nvSpPr>
      <xdr:spPr>
        <a:xfrm>
          <a:off x="12514795" y="127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95772</xdr:rowOff>
    </xdr:from>
    <xdr:to>
      <xdr:col>85</xdr:col>
      <xdr:colOff>127000</xdr:colOff>
      <xdr:row>98</xdr:row>
      <xdr:rowOff>122251</xdr:rowOff>
    </xdr:to>
    <xdr:cxnSp macro="">
      <xdr:nvCxnSpPr>
        <xdr:cNvPr id="673" name="直線コネクタ 672"/>
        <xdr:cNvCxnSpPr/>
      </xdr:nvCxnSpPr>
      <xdr:spPr>
        <a:xfrm flipV="1">
          <a:off x="15481300" y="16897872"/>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122251</xdr:rowOff>
    </xdr:from>
    <xdr:to>
      <xdr:col>81</xdr:col>
      <xdr:colOff>50800</xdr:colOff>
      <xdr:row>98</xdr:row>
      <xdr:rowOff>135401</xdr:rowOff>
    </xdr:to>
    <xdr:cxnSp macro="">
      <xdr:nvCxnSpPr>
        <xdr:cNvPr id="676" name="直線コネクタ 675"/>
        <xdr:cNvCxnSpPr/>
      </xdr:nvCxnSpPr>
      <xdr:spPr>
        <a:xfrm flipV="1">
          <a:off x="14592300" y="16924351"/>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132235</xdr:rowOff>
    </xdr:from>
    <xdr:to>
      <xdr:col>76</xdr:col>
      <xdr:colOff>114300</xdr:colOff>
      <xdr:row>98</xdr:row>
      <xdr:rowOff>135401</xdr:rowOff>
    </xdr:to>
    <xdr:cxnSp macro="">
      <xdr:nvCxnSpPr>
        <xdr:cNvPr id="679" name="直線コネクタ 678"/>
        <xdr:cNvCxnSpPr/>
      </xdr:nvCxnSpPr>
      <xdr:spPr>
        <a:xfrm>
          <a:off x="13703300" y="16934335"/>
          <a:ext cx="8890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121924</xdr:rowOff>
    </xdr:from>
    <xdr:to>
      <xdr:col>71</xdr:col>
      <xdr:colOff>177800</xdr:colOff>
      <xdr:row>98</xdr:row>
      <xdr:rowOff>132235</xdr:rowOff>
    </xdr:to>
    <xdr:cxnSp macro="">
      <xdr:nvCxnSpPr>
        <xdr:cNvPr id="682" name="直線コネクタ 681"/>
        <xdr:cNvCxnSpPr/>
      </xdr:nvCxnSpPr>
      <xdr:spPr>
        <a:xfrm>
          <a:off x="12814300" y="16924024"/>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14974</xdr:rowOff>
    </xdr:from>
    <xdr:to>
      <xdr:col>67</xdr:col>
      <xdr:colOff>101600</xdr:colOff>
      <xdr:row>98</xdr:row>
      <xdr:rowOff>116574</xdr:rowOff>
    </xdr:to>
    <xdr:sp macro="" textlink="">
      <xdr:nvSpPr>
        <xdr:cNvPr id="685" name="フローチャート: 判断 684"/>
        <xdr:cNvSpPr/>
      </xdr:nvSpPr>
      <xdr:spPr>
        <a:xfrm>
          <a:off x="12763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133101</xdr:rowOff>
    </xdr:from>
    <xdr:ext cx="534377" cy="259045"/>
    <xdr:sp macro="" textlink="">
      <xdr:nvSpPr>
        <xdr:cNvPr id="686" name="テキスト ボックス 685"/>
        <xdr:cNvSpPr txBox="1"/>
      </xdr:nvSpPr>
      <xdr:spPr>
        <a:xfrm>
          <a:off x="12547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44972</xdr:rowOff>
    </xdr:from>
    <xdr:to>
      <xdr:col>85</xdr:col>
      <xdr:colOff>177800</xdr:colOff>
      <xdr:row>98</xdr:row>
      <xdr:rowOff>146572</xdr:rowOff>
    </xdr:to>
    <xdr:sp macro="" textlink="">
      <xdr:nvSpPr>
        <xdr:cNvPr id="692" name="楕円 691"/>
        <xdr:cNvSpPr/>
      </xdr:nvSpPr>
      <xdr:spPr>
        <a:xfrm>
          <a:off x="16268700" y="16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71451</xdr:rowOff>
    </xdr:from>
    <xdr:to>
      <xdr:col>81</xdr:col>
      <xdr:colOff>101600</xdr:colOff>
      <xdr:row>99</xdr:row>
      <xdr:rowOff>1601</xdr:rowOff>
    </xdr:to>
    <xdr:sp macro="" textlink="">
      <xdr:nvSpPr>
        <xdr:cNvPr id="694" name="楕円 693"/>
        <xdr:cNvSpPr/>
      </xdr:nvSpPr>
      <xdr:spPr>
        <a:xfrm>
          <a:off x="15430500" y="168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164178</xdr:rowOff>
    </xdr:from>
    <xdr:ext cx="534377" cy="259045"/>
    <xdr:sp macro="" textlink="">
      <xdr:nvSpPr>
        <xdr:cNvPr id="695" name="テキスト ボックス 694"/>
        <xdr:cNvSpPr txBox="1"/>
      </xdr:nvSpPr>
      <xdr:spPr>
        <a:xfrm>
          <a:off x="15214111" y="169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84601</xdr:rowOff>
    </xdr:from>
    <xdr:to>
      <xdr:col>76</xdr:col>
      <xdr:colOff>165100</xdr:colOff>
      <xdr:row>99</xdr:row>
      <xdr:rowOff>14751</xdr:rowOff>
    </xdr:to>
    <xdr:sp macro="" textlink="">
      <xdr:nvSpPr>
        <xdr:cNvPr id="696" name="楕円 695"/>
        <xdr:cNvSpPr/>
      </xdr:nvSpPr>
      <xdr:spPr>
        <a:xfrm>
          <a:off x="14541500" y="168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5878</xdr:rowOff>
    </xdr:from>
    <xdr:ext cx="469744" cy="259045"/>
    <xdr:sp macro="" textlink="">
      <xdr:nvSpPr>
        <xdr:cNvPr id="697" name="テキスト ボックス 696"/>
        <xdr:cNvSpPr txBox="1"/>
      </xdr:nvSpPr>
      <xdr:spPr>
        <a:xfrm>
          <a:off x="14357428" y="1697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81435</xdr:rowOff>
    </xdr:from>
    <xdr:to>
      <xdr:col>72</xdr:col>
      <xdr:colOff>38100</xdr:colOff>
      <xdr:row>99</xdr:row>
      <xdr:rowOff>11585</xdr:rowOff>
    </xdr:to>
    <xdr:sp macro="" textlink="">
      <xdr:nvSpPr>
        <xdr:cNvPr id="698" name="楕円 697"/>
        <xdr:cNvSpPr/>
      </xdr:nvSpPr>
      <xdr:spPr>
        <a:xfrm>
          <a:off x="13652500" y="16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2712</xdr:rowOff>
    </xdr:from>
    <xdr:ext cx="469744" cy="259045"/>
    <xdr:sp macro="" textlink="">
      <xdr:nvSpPr>
        <xdr:cNvPr id="699" name="テキスト ボックス 698"/>
        <xdr:cNvSpPr txBox="1"/>
      </xdr:nvSpPr>
      <xdr:spPr>
        <a:xfrm>
          <a:off x="13468428" y="169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71124</xdr:rowOff>
    </xdr:from>
    <xdr:to>
      <xdr:col>67</xdr:col>
      <xdr:colOff>101600</xdr:colOff>
      <xdr:row>99</xdr:row>
      <xdr:rowOff>1274</xdr:rowOff>
    </xdr:to>
    <xdr:sp macro="" textlink="">
      <xdr:nvSpPr>
        <xdr:cNvPr id="700" name="楕円 699"/>
        <xdr:cNvSpPr/>
      </xdr:nvSpPr>
      <xdr:spPr>
        <a:xfrm>
          <a:off x="12763500" y="168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163851</xdr:rowOff>
    </xdr:from>
    <xdr:ext cx="534377" cy="259045"/>
    <xdr:sp macro="" textlink="">
      <xdr:nvSpPr>
        <xdr:cNvPr id="701" name="テキスト ボックス 700"/>
        <xdr:cNvSpPr txBox="1"/>
      </xdr:nvSpPr>
      <xdr:spPr>
        <a:xfrm>
          <a:off x="12547111" y="169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102019</xdr:rowOff>
    </xdr:from>
    <xdr:to>
      <xdr:col>111</xdr:col>
      <xdr:colOff>177800</xdr:colOff>
      <xdr:row>39</xdr:row>
      <xdr:rowOff>44450</xdr:rowOff>
    </xdr:to>
    <xdr:cxnSp macro="">
      <xdr:nvCxnSpPr>
        <xdr:cNvPr id="733" name="直線コネクタ 732"/>
        <xdr:cNvCxnSpPr/>
      </xdr:nvCxnSpPr>
      <xdr:spPr>
        <a:xfrm>
          <a:off x="20434300" y="6617119"/>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102019</xdr:rowOff>
    </xdr:from>
    <xdr:to>
      <xdr:col>107</xdr:col>
      <xdr:colOff>50800</xdr:colOff>
      <xdr:row>39</xdr:row>
      <xdr:rowOff>44450</xdr:rowOff>
    </xdr:to>
    <xdr:cxnSp macro="">
      <xdr:nvCxnSpPr>
        <xdr:cNvPr id="736" name="直線コネクタ 735"/>
        <xdr:cNvCxnSpPr/>
      </xdr:nvCxnSpPr>
      <xdr:spPr>
        <a:xfrm flipV="1">
          <a:off x="19545300" y="6617119"/>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42" name="フローチャート: 判断 741"/>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43" name="テキスト ボックス 742"/>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51219</xdr:rowOff>
    </xdr:from>
    <xdr:to>
      <xdr:col>107</xdr:col>
      <xdr:colOff>101600</xdr:colOff>
      <xdr:row>38</xdr:row>
      <xdr:rowOff>152819</xdr:rowOff>
    </xdr:to>
    <xdr:sp macro="" textlink="">
      <xdr:nvSpPr>
        <xdr:cNvPr id="753" name="楕円 752"/>
        <xdr:cNvSpPr/>
      </xdr:nvSpPr>
      <xdr:spPr>
        <a:xfrm>
          <a:off x="20383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169346</xdr:rowOff>
    </xdr:from>
    <xdr:ext cx="469744" cy="259045"/>
    <xdr:sp macro="" textlink="">
      <xdr:nvSpPr>
        <xdr:cNvPr id="754" name="テキスト ボックス 753"/>
        <xdr:cNvSpPr txBox="1"/>
      </xdr:nvSpPr>
      <xdr:spPr>
        <a:xfrm>
          <a:off x="20199428" y="634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139700</xdr:rowOff>
    </xdr:to>
    <xdr:cxnSp macro="">
      <xdr:nvCxnSpPr>
        <xdr:cNvPr id="785" name="直線コネクタ 784"/>
        <xdr:cNvCxnSpPr/>
      </xdr:nvCxnSpPr>
      <xdr:spPr>
        <a:xfrm>
          <a:off x="21323300" y="10083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788" name="直線コネクタ 787"/>
        <xdr:cNvCxnSpPr/>
      </xdr:nvCxnSpPr>
      <xdr:spPr>
        <a:xfrm>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139517</xdr:rowOff>
    </xdr:to>
    <xdr:cxnSp macro="">
      <xdr:nvCxnSpPr>
        <xdr:cNvPr id="791" name="直線コネクタ 790"/>
        <xdr:cNvCxnSpPr/>
      </xdr:nvCxnSpPr>
      <xdr:spPr>
        <a:xfrm>
          <a:off x="19545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139517</xdr:rowOff>
    </xdr:to>
    <xdr:cxnSp macro="">
      <xdr:nvCxnSpPr>
        <xdr:cNvPr id="794" name="直線コネクタ 793"/>
        <xdr:cNvCxnSpPr/>
      </xdr:nvCxnSpPr>
      <xdr:spPr>
        <a:xfrm flipV="1">
          <a:off x="18656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75573</xdr:rowOff>
    </xdr:from>
    <xdr:to>
      <xdr:col>98</xdr:col>
      <xdr:colOff>38100</xdr:colOff>
      <xdr:row>58</xdr:row>
      <xdr:rowOff>5723</xdr:rowOff>
    </xdr:to>
    <xdr:sp macro="" textlink="">
      <xdr:nvSpPr>
        <xdr:cNvPr id="797" name="フローチャート: 判断 796"/>
        <xdr:cNvSpPr/>
      </xdr:nvSpPr>
      <xdr:spPr>
        <a:xfrm>
          <a:off x="18605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22250</xdr:rowOff>
    </xdr:from>
    <xdr:ext cx="469744" cy="259045"/>
    <xdr:sp macro="" textlink="">
      <xdr:nvSpPr>
        <xdr:cNvPr id="798" name="テキスト ボックス 797"/>
        <xdr:cNvSpPr txBox="1"/>
      </xdr:nvSpPr>
      <xdr:spPr>
        <a:xfrm>
          <a:off x="18421428"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6" name="楕円 805"/>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7" name="テキスト ボックス 806"/>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8" name="楕円 807"/>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09" name="テキスト ボックス 808"/>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0" name="楕円 809"/>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9811</xdr:rowOff>
    </xdr:from>
    <xdr:ext cx="313932" cy="259045"/>
    <xdr:sp macro="" textlink="">
      <xdr:nvSpPr>
        <xdr:cNvPr id="811" name="テキスト ボックス 810"/>
        <xdr:cNvSpPr txBox="1"/>
      </xdr:nvSpPr>
      <xdr:spPr>
        <a:xfrm>
          <a:off x="19388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2" name="楕円 811"/>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3" name="テキスト ボックス 812"/>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137410</xdr:rowOff>
    </xdr:from>
    <xdr:to>
      <xdr:col>116</xdr:col>
      <xdr:colOff>63500</xdr:colOff>
      <xdr:row>77</xdr:row>
      <xdr:rowOff>8350</xdr:rowOff>
    </xdr:to>
    <xdr:cxnSp macro="">
      <xdr:nvCxnSpPr>
        <xdr:cNvPr id="844" name="直線コネクタ 843"/>
        <xdr:cNvCxnSpPr/>
      </xdr:nvCxnSpPr>
      <xdr:spPr>
        <a:xfrm>
          <a:off x="21323300" y="13167610"/>
          <a:ext cx="8382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137410</xdr:rowOff>
    </xdr:from>
    <xdr:to>
      <xdr:col>111</xdr:col>
      <xdr:colOff>177800</xdr:colOff>
      <xdr:row>77</xdr:row>
      <xdr:rowOff>8040</xdr:rowOff>
    </xdr:to>
    <xdr:cxnSp macro="">
      <xdr:nvCxnSpPr>
        <xdr:cNvPr id="847" name="直線コネクタ 846"/>
        <xdr:cNvCxnSpPr/>
      </xdr:nvCxnSpPr>
      <xdr:spPr>
        <a:xfrm flipV="1">
          <a:off x="20434300" y="13167610"/>
          <a:ext cx="889000" cy="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8040</xdr:rowOff>
    </xdr:from>
    <xdr:to>
      <xdr:col>107</xdr:col>
      <xdr:colOff>50800</xdr:colOff>
      <xdr:row>77</xdr:row>
      <xdr:rowOff>27953</xdr:rowOff>
    </xdr:to>
    <xdr:cxnSp macro="">
      <xdr:nvCxnSpPr>
        <xdr:cNvPr id="850" name="直線コネクタ 849"/>
        <xdr:cNvCxnSpPr/>
      </xdr:nvCxnSpPr>
      <xdr:spPr>
        <a:xfrm flipV="1">
          <a:off x="19545300" y="13209690"/>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27953</xdr:rowOff>
    </xdr:from>
    <xdr:to>
      <xdr:col>102</xdr:col>
      <xdr:colOff>114300</xdr:colOff>
      <xdr:row>77</xdr:row>
      <xdr:rowOff>54651</xdr:rowOff>
    </xdr:to>
    <xdr:cxnSp macro="">
      <xdr:nvCxnSpPr>
        <xdr:cNvPr id="853" name="直線コネクタ 852"/>
        <xdr:cNvCxnSpPr/>
      </xdr:nvCxnSpPr>
      <xdr:spPr>
        <a:xfrm flipV="1">
          <a:off x="18656300" y="13229603"/>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52236</xdr:rowOff>
    </xdr:from>
    <xdr:to>
      <xdr:col>98</xdr:col>
      <xdr:colOff>38100</xdr:colOff>
      <xdr:row>77</xdr:row>
      <xdr:rowOff>153836</xdr:rowOff>
    </xdr:to>
    <xdr:sp macro="" textlink="">
      <xdr:nvSpPr>
        <xdr:cNvPr id="856" name="フローチャート: 判断 855"/>
        <xdr:cNvSpPr/>
      </xdr:nvSpPr>
      <xdr:spPr>
        <a:xfrm>
          <a:off x="18605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144963</xdr:rowOff>
    </xdr:from>
    <xdr:ext cx="599010" cy="259045"/>
    <xdr:sp macro="" textlink="">
      <xdr:nvSpPr>
        <xdr:cNvPr id="857" name="テキスト ボックス 856"/>
        <xdr:cNvSpPr txBox="1"/>
      </xdr:nvSpPr>
      <xdr:spPr>
        <a:xfrm>
          <a:off x="18356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129000</xdr:rowOff>
    </xdr:from>
    <xdr:to>
      <xdr:col>116</xdr:col>
      <xdr:colOff>114300</xdr:colOff>
      <xdr:row>77</xdr:row>
      <xdr:rowOff>59150</xdr:rowOff>
    </xdr:to>
    <xdr:sp macro="" textlink="">
      <xdr:nvSpPr>
        <xdr:cNvPr id="863" name="楕円 862"/>
        <xdr:cNvSpPr/>
      </xdr:nvSpPr>
      <xdr:spPr>
        <a:xfrm>
          <a:off x="22110700" y="131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151877</xdr:rowOff>
    </xdr:from>
    <xdr:ext cx="599010" cy="259045"/>
    <xdr:sp macro="" textlink="">
      <xdr:nvSpPr>
        <xdr:cNvPr id="864" name="繰出金該当値テキスト"/>
        <xdr:cNvSpPr txBox="1"/>
      </xdr:nvSpPr>
      <xdr:spPr>
        <a:xfrm>
          <a:off x="22212300" y="1301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86610</xdr:rowOff>
    </xdr:from>
    <xdr:to>
      <xdr:col>112</xdr:col>
      <xdr:colOff>38100</xdr:colOff>
      <xdr:row>77</xdr:row>
      <xdr:rowOff>16760</xdr:rowOff>
    </xdr:to>
    <xdr:sp macro="" textlink="">
      <xdr:nvSpPr>
        <xdr:cNvPr id="865" name="楕円 864"/>
        <xdr:cNvSpPr/>
      </xdr:nvSpPr>
      <xdr:spPr>
        <a:xfrm>
          <a:off x="21272500" y="131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33288</xdr:rowOff>
    </xdr:from>
    <xdr:ext cx="599010" cy="259045"/>
    <xdr:sp macro="" textlink="">
      <xdr:nvSpPr>
        <xdr:cNvPr id="866" name="テキスト ボックス 865"/>
        <xdr:cNvSpPr txBox="1"/>
      </xdr:nvSpPr>
      <xdr:spPr>
        <a:xfrm>
          <a:off x="21023795" y="1289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128690</xdr:rowOff>
    </xdr:from>
    <xdr:to>
      <xdr:col>107</xdr:col>
      <xdr:colOff>101600</xdr:colOff>
      <xdr:row>77</xdr:row>
      <xdr:rowOff>58840</xdr:rowOff>
    </xdr:to>
    <xdr:sp macro="" textlink="">
      <xdr:nvSpPr>
        <xdr:cNvPr id="867" name="楕円 866"/>
        <xdr:cNvSpPr/>
      </xdr:nvSpPr>
      <xdr:spPr>
        <a:xfrm>
          <a:off x="20383500" y="131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75367</xdr:rowOff>
    </xdr:from>
    <xdr:ext cx="599010" cy="259045"/>
    <xdr:sp macro="" textlink="">
      <xdr:nvSpPr>
        <xdr:cNvPr id="868" name="テキスト ボックス 867"/>
        <xdr:cNvSpPr txBox="1"/>
      </xdr:nvSpPr>
      <xdr:spPr>
        <a:xfrm>
          <a:off x="20134795" y="1293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148603</xdr:rowOff>
    </xdr:from>
    <xdr:to>
      <xdr:col>102</xdr:col>
      <xdr:colOff>165100</xdr:colOff>
      <xdr:row>77</xdr:row>
      <xdr:rowOff>78753</xdr:rowOff>
    </xdr:to>
    <xdr:sp macro="" textlink="">
      <xdr:nvSpPr>
        <xdr:cNvPr id="869" name="楕円 868"/>
        <xdr:cNvSpPr/>
      </xdr:nvSpPr>
      <xdr:spPr>
        <a:xfrm>
          <a:off x="19494500" y="131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95281</xdr:rowOff>
    </xdr:from>
    <xdr:ext cx="599010" cy="259045"/>
    <xdr:sp macro="" textlink="">
      <xdr:nvSpPr>
        <xdr:cNvPr id="870" name="テキスト ボックス 869"/>
        <xdr:cNvSpPr txBox="1"/>
      </xdr:nvSpPr>
      <xdr:spPr>
        <a:xfrm>
          <a:off x="19245795" y="129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3851</xdr:rowOff>
    </xdr:from>
    <xdr:to>
      <xdr:col>98</xdr:col>
      <xdr:colOff>38100</xdr:colOff>
      <xdr:row>77</xdr:row>
      <xdr:rowOff>105451</xdr:rowOff>
    </xdr:to>
    <xdr:sp macro="" textlink="">
      <xdr:nvSpPr>
        <xdr:cNvPr id="871" name="楕円 870"/>
        <xdr:cNvSpPr/>
      </xdr:nvSpPr>
      <xdr:spPr>
        <a:xfrm>
          <a:off x="18605500" y="132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121978</xdr:rowOff>
    </xdr:from>
    <xdr:ext cx="599010" cy="259045"/>
    <xdr:sp macro="" textlink="">
      <xdr:nvSpPr>
        <xdr:cNvPr id="872" name="テキスト ボックス 871"/>
        <xdr:cNvSpPr txBox="1"/>
      </xdr:nvSpPr>
      <xdr:spPr>
        <a:xfrm>
          <a:off x="18356795" y="1298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・歳出決算総額は、住民一人当たり１，４９８，１１０円となっている。主な構成項目となってきた普通建設事業費（うち更新整備）が昨年度から６８，０６６円の増となり、上昇傾向が続き</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元年度から類似団体平均を超えた。これは平成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年度から繰越した道路改良事業によって増加。</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169228</xdr:rowOff>
    </xdr:from>
    <xdr:to>
      <xdr:col>24</xdr:col>
      <xdr:colOff>63500</xdr:colOff>
      <xdr:row>38</xdr:row>
      <xdr:rowOff>4711</xdr:rowOff>
    </xdr:to>
    <xdr:cxnSp macro="">
      <xdr:nvCxnSpPr>
        <xdr:cNvPr id="60" name="直線コネクタ 59"/>
        <xdr:cNvCxnSpPr/>
      </xdr:nvCxnSpPr>
      <xdr:spPr>
        <a:xfrm flipV="1">
          <a:off x="3797300" y="651287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2680</xdr:rowOff>
    </xdr:from>
    <xdr:to>
      <xdr:col>19</xdr:col>
      <xdr:colOff>177800</xdr:colOff>
      <xdr:row>38</xdr:row>
      <xdr:rowOff>4711</xdr:rowOff>
    </xdr:to>
    <xdr:cxnSp macro="">
      <xdr:nvCxnSpPr>
        <xdr:cNvPr id="63" name="直線コネクタ 62"/>
        <xdr:cNvCxnSpPr/>
      </xdr:nvCxnSpPr>
      <xdr:spPr>
        <a:xfrm>
          <a:off x="2908300" y="6517780"/>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2680</xdr:rowOff>
    </xdr:from>
    <xdr:to>
      <xdr:col>15</xdr:col>
      <xdr:colOff>50800</xdr:colOff>
      <xdr:row>38</xdr:row>
      <xdr:rowOff>15786</xdr:rowOff>
    </xdr:to>
    <xdr:cxnSp macro="">
      <xdr:nvCxnSpPr>
        <xdr:cNvPr id="66" name="直線コネクタ 65"/>
        <xdr:cNvCxnSpPr/>
      </xdr:nvCxnSpPr>
      <xdr:spPr>
        <a:xfrm flipV="1">
          <a:off x="2019300" y="651778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12929</xdr:rowOff>
    </xdr:from>
    <xdr:to>
      <xdr:col>10</xdr:col>
      <xdr:colOff>114300</xdr:colOff>
      <xdr:row>38</xdr:row>
      <xdr:rowOff>15786</xdr:rowOff>
    </xdr:to>
    <xdr:cxnSp macro="">
      <xdr:nvCxnSpPr>
        <xdr:cNvPr id="69" name="直線コネクタ 68"/>
        <xdr:cNvCxnSpPr/>
      </xdr:nvCxnSpPr>
      <xdr:spPr>
        <a:xfrm>
          <a:off x="1130300" y="65280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131813</xdr:rowOff>
    </xdr:from>
    <xdr:to>
      <xdr:col>6</xdr:col>
      <xdr:colOff>38100</xdr:colOff>
      <xdr:row>38</xdr:row>
      <xdr:rowOff>61964</xdr:rowOff>
    </xdr:to>
    <xdr:sp macro="" textlink="">
      <xdr:nvSpPr>
        <xdr:cNvPr id="72" name="フローチャート: 判断 71"/>
        <xdr:cNvSpPr/>
      </xdr:nvSpPr>
      <xdr:spPr>
        <a:xfrm>
          <a:off x="1079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78490</xdr:rowOff>
    </xdr:from>
    <xdr:ext cx="534377" cy="259045"/>
    <xdr:sp macro="" textlink="">
      <xdr:nvSpPr>
        <xdr:cNvPr id="73" name="テキスト ボックス 72"/>
        <xdr:cNvSpPr txBox="1"/>
      </xdr:nvSpPr>
      <xdr:spPr>
        <a:xfrm>
          <a:off x="863111" y="6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118428</xdr:rowOff>
    </xdr:from>
    <xdr:to>
      <xdr:col>24</xdr:col>
      <xdr:colOff>114300</xdr:colOff>
      <xdr:row>38</xdr:row>
      <xdr:rowOff>48578</xdr:rowOff>
    </xdr:to>
    <xdr:sp macro="" textlink="">
      <xdr:nvSpPr>
        <xdr:cNvPr id="79" name="楕円 78"/>
        <xdr:cNvSpPr/>
      </xdr:nvSpPr>
      <xdr:spPr>
        <a:xfrm>
          <a:off x="45847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60889</xdr:rowOff>
    </xdr:from>
    <xdr:ext cx="534377" cy="259045"/>
    <xdr:sp macro="" textlink="">
      <xdr:nvSpPr>
        <xdr:cNvPr id="80" name="議会費該当値テキスト"/>
        <xdr:cNvSpPr txBox="1"/>
      </xdr:nvSpPr>
      <xdr:spPr>
        <a:xfrm>
          <a:off x="4686300" y="6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125362</xdr:rowOff>
    </xdr:from>
    <xdr:to>
      <xdr:col>20</xdr:col>
      <xdr:colOff>38100</xdr:colOff>
      <xdr:row>38</xdr:row>
      <xdr:rowOff>55511</xdr:rowOff>
    </xdr:to>
    <xdr:sp macro="" textlink="">
      <xdr:nvSpPr>
        <xdr:cNvPr id="81" name="楕円 80"/>
        <xdr:cNvSpPr/>
      </xdr:nvSpPr>
      <xdr:spPr>
        <a:xfrm>
          <a:off x="37465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46638</xdr:rowOff>
    </xdr:from>
    <xdr:ext cx="534377" cy="259045"/>
    <xdr:sp macro="" textlink="">
      <xdr:nvSpPr>
        <xdr:cNvPr id="82" name="テキスト ボックス 81"/>
        <xdr:cNvSpPr txBox="1"/>
      </xdr:nvSpPr>
      <xdr:spPr>
        <a:xfrm>
          <a:off x="3530111" y="65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123330</xdr:rowOff>
    </xdr:from>
    <xdr:to>
      <xdr:col>15</xdr:col>
      <xdr:colOff>101600</xdr:colOff>
      <xdr:row>38</xdr:row>
      <xdr:rowOff>53480</xdr:rowOff>
    </xdr:to>
    <xdr:sp macro="" textlink="">
      <xdr:nvSpPr>
        <xdr:cNvPr id="83" name="楕円 82"/>
        <xdr:cNvSpPr/>
      </xdr:nvSpPr>
      <xdr:spPr>
        <a:xfrm>
          <a:off x="28575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44607</xdr:rowOff>
    </xdr:from>
    <xdr:ext cx="534377" cy="259045"/>
    <xdr:sp macro="" textlink="">
      <xdr:nvSpPr>
        <xdr:cNvPr id="84" name="テキスト ボックス 83"/>
        <xdr:cNvSpPr txBox="1"/>
      </xdr:nvSpPr>
      <xdr:spPr>
        <a:xfrm>
          <a:off x="2641111" y="6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136436</xdr:rowOff>
    </xdr:from>
    <xdr:to>
      <xdr:col>10</xdr:col>
      <xdr:colOff>165100</xdr:colOff>
      <xdr:row>38</xdr:row>
      <xdr:rowOff>66587</xdr:rowOff>
    </xdr:to>
    <xdr:sp macro="" textlink="">
      <xdr:nvSpPr>
        <xdr:cNvPr id="85" name="楕円 84"/>
        <xdr:cNvSpPr/>
      </xdr:nvSpPr>
      <xdr:spPr>
        <a:xfrm>
          <a:off x="1968500" y="6480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57713</xdr:rowOff>
    </xdr:from>
    <xdr:ext cx="534377" cy="259045"/>
    <xdr:sp macro="" textlink="">
      <xdr:nvSpPr>
        <xdr:cNvPr id="86" name="テキスト ボックス 85"/>
        <xdr:cNvSpPr txBox="1"/>
      </xdr:nvSpPr>
      <xdr:spPr>
        <a:xfrm>
          <a:off x="1752111" y="65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133579</xdr:rowOff>
    </xdr:from>
    <xdr:to>
      <xdr:col>6</xdr:col>
      <xdr:colOff>38100</xdr:colOff>
      <xdr:row>38</xdr:row>
      <xdr:rowOff>63729</xdr:rowOff>
    </xdr:to>
    <xdr:sp macro="" textlink="">
      <xdr:nvSpPr>
        <xdr:cNvPr id="87" name="楕円 86"/>
        <xdr:cNvSpPr/>
      </xdr:nvSpPr>
      <xdr:spPr>
        <a:xfrm>
          <a:off x="1079500" y="64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54856</xdr:rowOff>
    </xdr:from>
    <xdr:ext cx="534377" cy="259045"/>
    <xdr:sp macro="" textlink="">
      <xdr:nvSpPr>
        <xdr:cNvPr id="88" name="テキスト ボックス 87"/>
        <xdr:cNvSpPr txBox="1"/>
      </xdr:nvSpPr>
      <xdr:spPr>
        <a:xfrm>
          <a:off x="863111" y="65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131987</xdr:rowOff>
    </xdr:from>
    <xdr:to>
      <xdr:col>24</xdr:col>
      <xdr:colOff>63500</xdr:colOff>
      <xdr:row>58</xdr:row>
      <xdr:rowOff>17555</xdr:rowOff>
    </xdr:to>
    <xdr:cxnSp macro="">
      <xdr:nvCxnSpPr>
        <xdr:cNvPr id="115" name="直線コネクタ 114"/>
        <xdr:cNvCxnSpPr/>
      </xdr:nvCxnSpPr>
      <xdr:spPr>
        <a:xfrm flipV="1">
          <a:off x="3797300" y="9904637"/>
          <a:ext cx="8382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17555</xdr:rowOff>
    </xdr:from>
    <xdr:to>
      <xdr:col>19</xdr:col>
      <xdr:colOff>177800</xdr:colOff>
      <xdr:row>58</xdr:row>
      <xdr:rowOff>32927</xdr:rowOff>
    </xdr:to>
    <xdr:cxnSp macro="">
      <xdr:nvCxnSpPr>
        <xdr:cNvPr id="118" name="直線コネクタ 117"/>
        <xdr:cNvCxnSpPr/>
      </xdr:nvCxnSpPr>
      <xdr:spPr>
        <a:xfrm flipV="1">
          <a:off x="2908300" y="9961655"/>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32927</xdr:rowOff>
    </xdr:from>
    <xdr:to>
      <xdr:col>15</xdr:col>
      <xdr:colOff>50800</xdr:colOff>
      <xdr:row>58</xdr:row>
      <xdr:rowOff>35795</xdr:rowOff>
    </xdr:to>
    <xdr:cxnSp macro="">
      <xdr:nvCxnSpPr>
        <xdr:cNvPr id="121" name="直線コネクタ 120"/>
        <xdr:cNvCxnSpPr/>
      </xdr:nvCxnSpPr>
      <xdr:spPr>
        <a:xfrm flipV="1">
          <a:off x="2019300" y="9977027"/>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145997</xdr:rowOff>
    </xdr:from>
    <xdr:to>
      <xdr:col>10</xdr:col>
      <xdr:colOff>114300</xdr:colOff>
      <xdr:row>58</xdr:row>
      <xdr:rowOff>35795</xdr:rowOff>
    </xdr:to>
    <xdr:cxnSp macro="">
      <xdr:nvCxnSpPr>
        <xdr:cNvPr id="124" name="直線コネクタ 123"/>
        <xdr:cNvCxnSpPr/>
      </xdr:nvCxnSpPr>
      <xdr:spPr>
        <a:xfrm>
          <a:off x="1130300" y="9918647"/>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156169</xdr:rowOff>
    </xdr:from>
    <xdr:to>
      <xdr:col>6</xdr:col>
      <xdr:colOff>38100</xdr:colOff>
      <xdr:row>58</xdr:row>
      <xdr:rowOff>86319</xdr:rowOff>
    </xdr:to>
    <xdr:sp macro="" textlink="">
      <xdr:nvSpPr>
        <xdr:cNvPr id="127" name="フローチャート: 判断 126"/>
        <xdr:cNvSpPr/>
      </xdr:nvSpPr>
      <xdr:spPr>
        <a:xfrm>
          <a:off x="1079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77446</xdr:rowOff>
    </xdr:from>
    <xdr:ext cx="599010" cy="259045"/>
    <xdr:sp macro="" textlink="">
      <xdr:nvSpPr>
        <xdr:cNvPr id="128" name="テキスト ボックス 127"/>
        <xdr:cNvSpPr txBox="1"/>
      </xdr:nvSpPr>
      <xdr:spPr>
        <a:xfrm>
          <a:off x="830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81187</xdr:rowOff>
    </xdr:from>
    <xdr:to>
      <xdr:col>24</xdr:col>
      <xdr:colOff>114300</xdr:colOff>
      <xdr:row>58</xdr:row>
      <xdr:rowOff>11337</xdr:rowOff>
    </xdr:to>
    <xdr:sp macro="" textlink="">
      <xdr:nvSpPr>
        <xdr:cNvPr id="134" name="楕円 133"/>
        <xdr:cNvSpPr/>
      </xdr:nvSpPr>
      <xdr:spPr>
        <a:xfrm>
          <a:off x="4584700" y="9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104064</xdr:rowOff>
    </xdr:from>
    <xdr:ext cx="599010" cy="259045"/>
    <xdr:sp macro="" textlink="">
      <xdr:nvSpPr>
        <xdr:cNvPr id="135" name="総務費該当値テキスト"/>
        <xdr:cNvSpPr txBox="1"/>
      </xdr:nvSpPr>
      <xdr:spPr>
        <a:xfrm>
          <a:off x="4686300" y="97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138205</xdr:rowOff>
    </xdr:from>
    <xdr:to>
      <xdr:col>20</xdr:col>
      <xdr:colOff>38100</xdr:colOff>
      <xdr:row>58</xdr:row>
      <xdr:rowOff>68355</xdr:rowOff>
    </xdr:to>
    <xdr:sp macro="" textlink="">
      <xdr:nvSpPr>
        <xdr:cNvPr id="136" name="楕円 135"/>
        <xdr:cNvSpPr/>
      </xdr:nvSpPr>
      <xdr:spPr>
        <a:xfrm>
          <a:off x="3746500" y="9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59482</xdr:rowOff>
    </xdr:from>
    <xdr:ext cx="599010" cy="259045"/>
    <xdr:sp macro="" textlink="">
      <xdr:nvSpPr>
        <xdr:cNvPr id="137" name="テキスト ボックス 136"/>
        <xdr:cNvSpPr txBox="1"/>
      </xdr:nvSpPr>
      <xdr:spPr>
        <a:xfrm>
          <a:off x="3497795" y="1000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153577</xdr:rowOff>
    </xdr:from>
    <xdr:to>
      <xdr:col>15</xdr:col>
      <xdr:colOff>101600</xdr:colOff>
      <xdr:row>58</xdr:row>
      <xdr:rowOff>83727</xdr:rowOff>
    </xdr:to>
    <xdr:sp macro="" textlink="">
      <xdr:nvSpPr>
        <xdr:cNvPr id="138" name="楕円 137"/>
        <xdr:cNvSpPr/>
      </xdr:nvSpPr>
      <xdr:spPr>
        <a:xfrm>
          <a:off x="2857500" y="99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74854</xdr:rowOff>
    </xdr:from>
    <xdr:ext cx="599010" cy="259045"/>
    <xdr:sp macro="" textlink="">
      <xdr:nvSpPr>
        <xdr:cNvPr id="139" name="テキスト ボックス 138"/>
        <xdr:cNvSpPr txBox="1"/>
      </xdr:nvSpPr>
      <xdr:spPr>
        <a:xfrm>
          <a:off x="2608795" y="1001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156445</xdr:rowOff>
    </xdr:from>
    <xdr:to>
      <xdr:col>10</xdr:col>
      <xdr:colOff>165100</xdr:colOff>
      <xdr:row>58</xdr:row>
      <xdr:rowOff>86595</xdr:rowOff>
    </xdr:to>
    <xdr:sp macro="" textlink="">
      <xdr:nvSpPr>
        <xdr:cNvPr id="140" name="楕円 139"/>
        <xdr:cNvSpPr/>
      </xdr:nvSpPr>
      <xdr:spPr>
        <a:xfrm>
          <a:off x="1968500" y="99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77722</xdr:rowOff>
    </xdr:from>
    <xdr:ext cx="599010" cy="259045"/>
    <xdr:sp macro="" textlink="">
      <xdr:nvSpPr>
        <xdr:cNvPr id="141" name="テキスト ボックス 140"/>
        <xdr:cNvSpPr txBox="1"/>
      </xdr:nvSpPr>
      <xdr:spPr>
        <a:xfrm>
          <a:off x="1719795" y="100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95197</xdr:rowOff>
    </xdr:from>
    <xdr:to>
      <xdr:col>6</xdr:col>
      <xdr:colOff>38100</xdr:colOff>
      <xdr:row>58</xdr:row>
      <xdr:rowOff>25347</xdr:rowOff>
    </xdr:to>
    <xdr:sp macro="" textlink="">
      <xdr:nvSpPr>
        <xdr:cNvPr id="142" name="楕円 141"/>
        <xdr:cNvSpPr/>
      </xdr:nvSpPr>
      <xdr:spPr>
        <a:xfrm>
          <a:off x="1079500" y="98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41874</xdr:rowOff>
    </xdr:from>
    <xdr:ext cx="599010" cy="259045"/>
    <xdr:sp macro="" textlink="">
      <xdr:nvSpPr>
        <xdr:cNvPr id="143" name="テキスト ボックス 142"/>
        <xdr:cNvSpPr txBox="1"/>
      </xdr:nvSpPr>
      <xdr:spPr>
        <a:xfrm>
          <a:off x="830795" y="96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132751</xdr:rowOff>
    </xdr:from>
    <xdr:to>
      <xdr:col>24</xdr:col>
      <xdr:colOff>63500</xdr:colOff>
      <xdr:row>76</xdr:row>
      <xdr:rowOff>23101</xdr:rowOff>
    </xdr:to>
    <xdr:cxnSp macro="">
      <xdr:nvCxnSpPr>
        <xdr:cNvPr id="172" name="直線コネクタ 171"/>
        <xdr:cNvCxnSpPr/>
      </xdr:nvCxnSpPr>
      <xdr:spPr>
        <a:xfrm>
          <a:off x="3797300" y="12991501"/>
          <a:ext cx="838200" cy="6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132751</xdr:rowOff>
    </xdr:from>
    <xdr:to>
      <xdr:col>19</xdr:col>
      <xdr:colOff>177800</xdr:colOff>
      <xdr:row>76</xdr:row>
      <xdr:rowOff>21884</xdr:rowOff>
    </xdr:to>
    <xdr:cxnSp macro="">
      <xdr:nvCxnSpPr>
        <xdr:cNvPr id="175" name="直線コネクタ 174"/>
        <xdr:cNvCxnSpPr/>
      </xdr:nvCxnSpPr>
      <xdr:spPr>
        <a:xfrm flipV="1">
          <a:off x="2908300" y="12991501"/>
          <a:ext cx="8890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21884</xdr:rowOff>
    </xdr:from>
    <xdr:to>
      <xdr:col>15</xdr:col>
      <xdr:colOff>50800</xdr:colOff>
      <xdr:row>76</xdr:row>
      <xdr:rowOff>42370</xdr:rowOff>
    </xdr:to>
    <xdr:cxnSp macro="">
      <xdr:nvCxnSpPr>
        <xdr:cNvPr id="178" name="直線コネクタ 177"/>
        <xdr:cNvCxnSpPr/>
      </xdr:nvCxnSpPr>
      <xdr:spPr>
        <a:xfrm flipV="1">
          <a:off x="2019300" y="13052084"/>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42370</xdr:rowOff>
    </xdr:from>
    <xdr:to>
      <xdr:col>10</xdr:col>
      <xdr:colOff>114300</xdr:colOff>
      <xdr:row>76</xdr:row>
      <xdr:rowOff>65365</xdr:rowOff>
    </xdr:to>
    <xdr:cxnSp macro="">
      <xdr:nvCxnSpPr>
        <xdr:cNvPr id="181" name="直線コネクタ 180"/>
        <xdr:cNvCxnSpPr/>
      </xdr:nvCxnSpPr>
      <xdr:spPr>
        <a:xfrm flipV="1">
          <a:off x="1130300" y="13072570"/>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158159</xdr:rowOff>
    </xdr:from>
    <xdr:to>
      <xdr:col>6</xdr:col>
      <xdr:colOff>38100</xdr:colOff>
      <xdr:row>77</xdr:row>
      <xdr:rowOff>88309</xdr:rowOff>
    </xdr:to>
    <xdr:sp macro="" textlink="">
      <xdr:nvSpPr>
        <xdr:cNvPr id="184" name="フローチャート: 判断 183"/>
        <xdr:cNvSpPr/>
      </xdr:nvSpPr>
      <xdr:spPr>
        <a:xfrm>
          <a:off x="1079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79436</xdr:rowOff>
    </xdr:from>
    <xdr:ext cx="599010" cy="259045"/>
    <xdr:sp macro="" textlink="">
      <xdr:nvSpPr>
        <xdr:cNvPr id="185" name="テキスト ボックス 184"/>
        <xdr:cNvSpPr txBox="1"/>
      </xdr:nvSpPr>
      <xdr:spPr>
        <a:xfrm>
          <a:off x="830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143751</xdr:rowOff>
    </xdr:from>
    <xdr:to>
      <xdr:col>24</xdr:col>
      <xdr:colOff>114300</xdr:colOff>
      <xdr:row>76</xdr:row>
      <xdr:rowOff>73901</xdr:rowOff>
    </xdr:to>
    <xdr:sp macro="" textlink="">
      <xdr:nvSpPr>
        <xdr:cNvPr id="191" name="楕円 190"/>
        <xdr:cNvSpPr/>
      </xdr:nvSpPr>
      <xdr:spPr>
        <a:xfrm>
          <a:off x="4584700" y="130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166628</xdr:rowOff>
    </xdr:from>
    <xdr:ext cx="599010" cy="259045"/>
    <xdr:sp macro="" textlink="">
      <xdr:nvSpPr>
        <xdr:cNvPr id="192" name="民生費該当値テキスト"/>
        <xdr:cNvSpPr txBox="1"/>
      </xdr:nvSpPr>
      <xdr:spPr>
        <a:xfrm>
          <a:off x="4686300" y="1285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81951</xdr:rowOff>
    </xdr:from>
    <xdr:to>
      <xdr:col>20</xdr:col>
      <xdr:colOff>38100</xdr:colOff>
      <xdr:row>76</xdr:row>
      <xdr:rowOff>12102</xdr:rowOff>
    </xdr:to>
    <xdr:sp macro="" textlink="">
      <xdr:nvSpPr>
        <xdr:cNvPr id="193" name="楕円 192"/>
        <xdr:cNvSpPr/>
      </xdr:nvSpPr>
      <xdr:spPr>
        <a:xfrm>
          <a:off x="3746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28628</xdr:rowOff>
    </xdr:from>
    <xdr:ext cx="599010" cy="259045"/>
    <xdr:sp macro="" textlink="">
      <xdr:nvSpPr>
        <xdr:cNvPr id="194" name="テキスト ボックス 193"/>
        <xdr:cNvSpPr txBox="1"/>
      </xdr:nvSpPr>
      <xdr:spPr>
        <a:xfrm>
          <a:off x="3497795" y="1271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142533</xdr:rowOff>
    </xdr:from>
    <xdr:to>
      <xdr:col>15</xdr:col>
      <xdr:colOff>101600</xdr:colOff>
      <xdr:row>76</xdr:row>
      <xdr:rowOff>72684</xdr:rowOff>
    </xdr:to>
    <xdr:sp macro="" textlink="">
      <xdr:nvSpPr>
        <xdr:cNvPr id="195" name="楕円 194"/>
        <xdr:cNvSpPr/>
      </xdr:nvSpPr>
      <xdr:spPr>
        <a:xfrm>
          <a:off x="2857500" y="13001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89210</xdr:rowOff>
    </xdr:from>
    <xdr:ext cx="599010" cy="259045"/>
    <xdr:sp macro="" textlink="">
      <xdr:nvSpPr>
        <xdr:cNvPr id="196" name="テキスト ボックス 195"/>
        <xdr:cNvSpPr txBox="1"/>
      </xdr:nvSpPr>
      <xdr:spPr>
        <a:xfrm>
          <a:off x="2608795" y="1277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163020</xdr:rowOff>
    </xdr:from>
    <xdr:to>
      <xdr:col>10</xdr:col>
      <xdr:colOff>165100</xdr:colOff>
      <xdr:row>76</xdr:row>
      <xdr:rowOff>93170</xdr:rowOff>
    </xdr:to>
    <xdr:sp macro="" textlink="">
      <xdr:nvSpPr>
        <xdr:cNvPr id="197" name="楕円 196"/>
        <xdr:cNvSpPr/>
      </xdr:nvSpPr>
      <xdr:spPr>
        <a:xfrm>
          <a:off x="1968500" y="130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109697</xdr:rowOff>
    </xdr:from>
    <xdr:ext cx="599010" cy="259045"/>
    <xdr:sp macro="" textlink="">
      <xdr:nvSpPr>
        <xdr:cNvPr id="198" name="テキスト ボックス 197"/>
        <xdr:cNvSpPr txBox="1"/>
      </xdr:nvSpPr>
      <xdr:spPr>
        <a:xfrm>
          <a:off x="1719795" y="127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14565</xdr:rowOff>
    </xdr:from>
    <xdr:to>
      <xdr:col>6</xdr:col>
      <xdr:colOff>38100</xdr:colOff>
      <xdr:row>76</xdr:row>
      <xdr:rowOff>116165</xdr:rowOff>
    </xdr:to>
    <xdr:sp macro="" textlink="">
      <xdr:nvSpPr>
        <xdr:cNvPr id="199" name="楕円 198"/>
        <xdr:cNvSpPr/>
      </xdr:nvSpPr>
      <xdr:spPr>
        <a:xfrm>
          <a:off x="1079500" y="130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132692</xdr:rowOff>
    </xdr:from>
    <xdr:ext cx="599010" cy="259045"/>
    <xdr:sp macro="" textlink="">
      <xdr:nvSpPr>
        <xdr:cNvPr id="200" name="テキスト ボックス 199"/>
        <xdr:cNvSpPr txBox="1"/>
      </xdr:nvSpPr>
      <xdr:spPr>
        <a:xfrm>
          <a:off x="830795" y="128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45972</xdr:rowOff>
    </xdr:from>
    <xdr:to>
      <xdr:col>24</xdr:col>
      <xdr:colOff>63500</xdr:colOff>
      <xdr:row>97</xdr:row>
      <xdr:rowOff>85065</xdr:rowOff>
    </xdr:to>
    <xdr:cxnSp macro="">
      <xdr:nvCxnSpPr>
        <xdr:cNvPr id="227" name="直線コネクタ 226"/>
        <xdr:cNvCxnSpPr/>
      </xdr:nvCxnSpPr>
      <xdr:spPr>
        <a:xfrm flipV="1">
          <a:off x="3797300" y="16676622"/>
          <a:ext cx="838200" cy="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85065</xdr:rowOff>
    </xdr:from>
    <xdr:to>
      <xdr:col>19</xdr:col>
      <xdr:colOff>177800</xdr:colOff>
      <xdr:row>97</xdr:row>
      <xdr:rowOff>120879</xdr:rowOff>
    </xdr:to>
    <xdr:cxnSp macro="">
      <xdr:nvCxnSpPr>
        <xdr:cNvPr id="230" name="直線コネクタ 229"/>
        <xdr:cNvCxnSpPr/>
      </xdr:nvCxnSpPr>
      <xdr:spPr>
        <a:xfrm flipV="1">
          <a:off x="2908300" y="167157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120879</xdr:rowOff>
    </xdr:from>
    <xdr:to>
      <xdr:col>15</xdr:col>
      <xdr:colOff>50800</xdr:colOff>
      <xdr:row>97</xdr:row>
      <xdr:rowOff>124791</xdr:rowOff>
    </xdr:to>
    <xdr:cxnSp macro="">
      <xdr:nvCxnSpPr>
        <xdr:cNvPr id="233" name="直線コネクタ 232"/>
        <xdr:cNvCxnSpPr/>
      </xdr:nvCxnSpPr>
      <xdr:spPr>
        <a:xfrm flipV="1">
          <a:off x="2019300" y="16751529"/>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124791</xdr:rowOff>
    </xdr:from>
    <xdr:to>
      <xdr:col>10</xdr:col>
      <xdr:colOff>114300</xdr:colOff>
      <xdr:row>97</xdr:row>
      <xdr:rowOff>141587</xdr:rowOff>
    </xdr:to>
    <xdr:cxnSp macro="">
      <xdr:nvCxnSpPr>
        <xdr:cNvPr id="236" name="直線コネクタ 235"/>
        <xdr:cNvCxnSpPr/>
      </xdr:nvCxnSpPr>
      <xdr:spPr>
        <a:xfrm flipV="1">
          <a:off x="1130300" y="16755441"/>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68794</xdr:rowOff>
    </xdr:from>
    <xdr:to>
      <xdr:col>6</xdr:col>
      <xdr:colOff>38100</xdr:colOff>
      <xdr:row>97</xdr:row>
      <xdr:rowOff>170394</xdr:rowOff>
    </xdr:to>
    <xdr:sp macro="" textlink="">
      <xdr:nvSpPr>
        <xdr:cNvPr id="239" name="フローチャート: 判断 238"/>
        <xdr:cNvSpPr/>
      </xdr:nvSpPr>
      <xdr:spPr>
        <a:xfrm>
          <a:off x="1079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15471</xdr:rowOff>
    </xdr:from>
    <xdr:ext cx="534377" cy="259045"/>
    <xdr:sp macro="" textlink="">
      <xdr:nvSpPr>
        <xdr:cNvPr id="240" name="テキスト ボックス 239"/>
        <xdr:cNvSpPr txBox="1"/>
      </xdr:nvSpPr>
      <xdr:spPr>
        <a:xfrm>
          <a:off x="863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166622</xdr:rowOff>
    </xdr:from>
    <xdr:to>
      <xdr:col>24</xdr:col>
      <xdr:colOff>114300</xdr:colOff>
      <xdr:row>97</xdr:row>
      <xdr:rowOff>96772</xdr:rowOff>
    </xdr:to>
    <xdr:sp macro="" textlink="">
      <xdr:nvSpPr>
        <xdr:cNvPr id="246" name="楕円 245"/>
        <xdr:cNvSpPr/>
      </xdr:nvSpPr>
      <xdr:spPr>
        <a:xfrm>
          <a:off x="4584700" y="166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145049</xdr:rowOff>
    </xdr:from>
    <xdr:ext cx="599010" cy="259045"/>
    <xdr:sp macro="" textlink="">
      <xdr:nvSpPr>
        <xdr:cNvPr id="247" name="衛生費該当値テキスト"/>
        <xdr:cNvSpPr txBox="1"/>
      </xdr:nvSpPr>
      <xdr:spPr>
        <a:xfrm>
          <a:off x="4686300" y="1660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34265</xdr:rowOff>
    </xdr:from>
    <xdr:to>
      <xdr:col>20</xdr:col>
      <xdr:colOff>38100</xdr:colOff>
      <xdr:row>97</xdr:row>
      <xdr:rowOff>135865</xdr:rowOff>
    </xdr:to>
    <xdr:sp macro="" textlink="">
      <xdr:nvSpPr>
        <xdr:cNvPr id="248" name="楕円 247"/>
        <xdr:cNvSpPr/>
      </xdr:nvSpPr>
      <xdr:spPr>
        <a:xfrm>
          <a:off x="3746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126992</xdr:rowOff>
    </xdr:from>
    <xdr:ext cx="534377" cy="259045"/>
    <xdr:sp macro="" textlink="">
      <xdr:nvSpPr>
        <xdr:cNvPr id="249" name="テキスト ボックス 248"/>
        <xdr:cNvSpPr txBox="1"/>
      </xdr:nvSpPr>
      <xdr:spPr>
        <a:xfrm>
          <a:off x="3530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70079</xdr:rowOff>
    </xdr:from>
    <xdr:to>
      <xdr:col>15</xdr:col>
      <xdr:colOff>101600</xdr:colOff>
      <xdr:row>98</xdr:row>
      <xdr:rowOff>229</xdr:rowOff>
    </xdr:to>
    <xdr:sp macro="" textlink="">
      <xdr:nvSpPr>
        <xdr:cNvPr id="250" name="楕円 249"/>
        <xdr:cNvSpPr/>
      </xdr:nvSpPr>
      <xdr:spPr>
        <a:xfrm>
          <a:off x="2857500" y="167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162806</xdr:rowOff>
    </xdr:from>
    <xdr:ext cx="534377" cy="259045"/>
    <xdr:sp macro="" textlink="">
      <xdr:nvSpPr>
        <xdr:cNvPr id="251" name="テキスト ボックス 250"/>
        <xdr:cNvSpPr txBox="1"/>
      </xdr:nvSpPr>
      <xdr:spPr>
        <a:xfrm>
          <a:off x="2641111" y="167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73991</xdr:rowOff>
    </xdr:from>
    <xdr:to>
      <xdr:col>10</xdr:col>
      <xdr:colOff>165100</xdr:colOff>
      <xdr:row>98</xdr:row>
      <xdr:rowOff>4141</xdr:rowOff>
    </xdr:to>
    <xdr:sp macro="" textlink="">
      <xdr:nvSpPr>
        <xdr:cNvPr id="252" name="楕円 251"/>
        <xdr:cNvSpPr/>
      </xdr:nvSpPr>
      <xdr:spPr>
        <a:xfrm>
          <a:off x="1968500" y="167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166718</xdr:rowOff>
    </xdr:from>
    <xdr:ext cx="534377" cy="259045"/>
    <xdr:sp macro="" textlink="">
      <xdr:nvSpPr>
        <xdr:cNvPr id="253" name="テキスト ボックス 252"/>
        <xdr:cNvSpPr txBox="1"/>
      </xdr:nvSpPr>
      <xdr:spPr>
        <a:xfrm>
          <a:off x="1752111" y="167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90787</xdr:rowOff>
    </xdr:from>
    <xdr:to>
      <xdr:col>6</xdr:col>
      <xdr:colOff>38100</xdr:colOff>
      <xdr:row>98</xdr:row>
      <xdr:rowOff>20937</xdr:rowOff>
    </xdr:to>
    <xdr:sp macro="" textlink="">
      <xdr:nvSpPr>
        <xdr:cNvPr id="254" name="楕円 253"/>
        <xdr:cNvSpPr/>
      </xdr:nvSpPr>
      <xdr:spPr>
        <a:xfrm>
          <a:off x="1079500" y="16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12064</xdr:rowOff>
    </xdr:from>
    <xdr:ext cx="534377" cy="259045"/>
    <xdr:sp macro="" textlink="">
      <xdr:nvSpPr>
        <xdr:cNvPr id="255" name="テキスト ボックス 254"/>
        <xdr:cNvSpPr txBox="1"/>
      </xdr:nvSpPr>
      <xdr:spPr>
        <a:xfrm>
          <a:off x="863111" y="16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32245</xdr:rowOff>
    </xdr:from>
    <xdr:to>
      <xdr:col>55</xdr:col>
      <xdr:colOff>0</xdr:colOff>
      <xdr:row>39</xdr:row>
      <xdr:rowOff>35014</xdr:rowOff>
    </xdr:to>
    <xdr:cxnSp macro="">
      <xdr:nvCxnSpPr>
        <xdr:cNvPr id="284" name="直線コネクタ 283"/>
        <xdr:cNvCxnSpPr/>
      </xdr:nvCxnSpPr>
      <xdr:spPr>
        <a:xfrm flipV="1">
          <a:off x="9639300" y="6718795"/>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35014</xdr:rowOff>
    </xdr:from>
    <xdr:to>
      <xdr:col>50</xdr:col>
      <xdr:colOff>114300</xdr:colOff>
      <xdr:row>39</xdr:row>
      <xdr:rowOff>38100</xdr:rowOff>
    </xdr:to>
    <xdr:cxnSp macro="">
      <xdr:nvCxnSpPr>
        <xdr:cNvPr id="287" name="直線コネクタ 286"/>
        <xdr:cNvCxnSpPr/>
      </xdr:nvCxnSpPr>
      <xdr:spPr>
        <a:xfrm flipV="1">
          <a:off x="8750300" y="67215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9068</xdr:rowOff>
    </xdr:from>
    <xdr:to>
      <xdr:col>45</xdr:col>
      <xdr:colOff>177800</xdr:colOff>
      <xdr:row>39</xdr:row>
      <xdr:rowOff>38100</xdr:rowOff>
    </xdr:to>
    <xdr:cxnSp macro="">
      <xdr:nvCxnSpPr>
        <xdr:cNvPr id="290" name="直線コネクタ 289"/>
        <xdr:cNvCxnSpPr/>
      </xdr:nvCxnSpPr>
      <xdr:spPr>
        <a:xfrm>
          <a:off x="7861300" y="669561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9068</xdr:rowOff>
    </xdr:from>
    <xdr:to>
      <xdr:col>41</xdr:col>
      <xdr:colOff>50800</xdr:colOff>
      <xdr:row>39</xdr:row>
      <xdr:rowOff>30493</xdr:rowOff>
    </xdr:to>
    <xdr:cxnSp macro="">
      <xdr:nvCxnSpPr>
        <xdr:cNvPr id="293" name="直線コネクタ 292"/>
        <xdr:cNvCxnSpPr/>
      </xdr:nvCxnSpPr>
      <xdr:spPr>
        <a:xfrm flipV="1">
          <a:off x="6972300" y="6695618"/>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131838</xdr:rowOff>
    </xdr:from>
    <xdr:to>
      <xdr:col>36</xdr:col>
      <xdr:colOff>165100</xdr:colOff>
      <xdr:row>39</xdr:row>
      <xdr:rowOff>61988</xdr:rowOff>
    </xdr:to>
    <xdr:sp macro="" textlink="">
      <xdr:nvSpPr>
        <xdr:cNvPr id="296" name="フローチャート: 判断 295"/>
        <xdr:cNvSpPr/>
      </xdr:nvSpPr>
      <xdr:spPr>
        <a:xfrm>
          <a:off x="6921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78516</xdr:rowOff>
    </xdr:from>
    <xdr:ext cx="469744" cy="259045"/>
    <xdr:sp macro="" textlink="">
      <xdr:nvSpPr>
        <xdr:cNvPr id="297" name="テキスト ボックス 296"/>
        <xdr:cNvSpPr txBox="1"/>
      </xdr:nvSpPr>
      <xdr:spPr>
        <a:xfrm>
          <a:off x="6737428"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152895</xdr:rowOff>
    </xdr:from>
    <xdr:to>
      <xdr:col>55</xdr:col>
      <xdr:colOff>50800</xdr:colOff>
      <xdr:row>39</xdr:row>
      <xdr:rowOff>83045</xdr:rowOff>
    </xdr:to>
    <xdr:sp macro="" textlink="">
      <xdr:nvSpPr>
        <xdr:cNvPr id="303" name="楕円 302"/>
        <xdr:cNvSpPr/>
      </xdr:nvSpPr>
      <xdr:spPr>
        <a:xfrm>
          <a:off x="10426700" y="66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78565" cy="259045"/>
    <xdr:sp macro="" textlink="">
      <xdr:nvSpPr>
        <xdr:cNvPr id="304" name="労働費該当値テキスト"/>
        <xdr:cNvSpPr txBox="1"/>
      </xdr:nvSpPr>
      <xdr:spPr>
        <a:xfrm>
          <a:off x="10528300" y="661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155664</xdr:rowOff>
    </xdr:from>
    <xdr:to>
      <xdr:col>50</xdr:col>
      <xdr:colOff>165100</xdr:colOff>
      <xdr:row>39</xdr:row>
      <xdr:rowOff>85814</xdr:rowOff>
    </xdr:to>
    <xdr:sp macro="" textlink="">
      <xdr:nvSpPr>
        <xdr:cNvPr id="305" name="楕円 304"/>
        <xdr:cNvSpPr/>
      </xdr:nvSpPr>
      <xdr:spPr>
        <a:xfrm>
          <a:off x="9588500" y="66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76941</xdr:rowOff>
    </xdr:from>
    <xdr:ext cx="378565" cy="259045"/>
    <xdr:sp macro="" textlink="">
      <xdr:nvSpPr>
        <xdr:cNvPr id="306" name="テキスト ボックス 305"/>
        <xdr:cNvSpPr txBox="1"/>
      </xdr:nvSpPr>
      <xdr:spPr>
        <a:xfrm>
          <a:off x="9450017" y="676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158750</xdr:rowOff>
    </xdr:from>
    <xdr:to>
      <xdr:col>46</xdr:col>
      <xdr:colOff>38100</xdr:colOff>
      <xdr:row>39</xdr:row>
      <xdr:rowOff>88900</xdr:rowOff>
    </xdr:to>
    <xdr:sp macro="" textlink="">
      <xdr:nvSpPr>
        <xdr:cNvPr id="307" name="楕円 306"/>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80027</xdr:rowOff>
    </xdr:from>
    <xdr:ext cx="378565" cy="259045"/>
    <xdr:sp macro="" textlink="">
      <xdr:nvSpPr>
        <xdr:cNvPr id="308" name="テキスト ボックス 307"/>
        <xdr:cNvSpPr txBox="1"/>
      </xdr:nvSpPr>
      <xdr:spPr>
        <a:xfrm>
          <a:off x="8561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129718</xdr:rowOff>
    </xdr:from>
    <xdr:to>
      <xdr:col>41</xdr:col>
      <xdr:colOff>101600</xdr:colOff>
      <xdr:row>39</xdr:row>
      <xdr:rowOff>59868</xdr:rowOff>
    </xdr:to>
    <xdr:sp macro="" textlink="">
      <xdr:nvSpPr>
        <xdr:cNvPr id="309" name="楕円 308"/>
        <xdr:cNvSpPr/>
      </xdr:nvSpPr>
      <xdr:spPr>
        <a:xfrm>
          <a:off x="7810500" y="66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76395</xdr:rowOff>
    </xdr:from>
    <xdr:ext cx="469744" cy="259045"/>
    <xdr:sp macro="" textlink="">
      <xdr:nvSpPr>
        <xdr:cNvPr id="310" name="テキスト ボックス 309"/>
        <xdr:cNvSpPr txBox="1"/>
      </xdr:nvSpPr>
      <xdr:spPr>
        <a:xfrm>
          <a:off x="7626428" y="64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151143</xdr:rowOff>
    </xdr:from>
    <xdr:to>
      <xdr:col>36</xdr:col>
      <xdr:colOff>165100</xdr:colOff>
      <xdr:row>39</xdr:row>
      <xdr:rowOff>81293</xdr:rowOff>
    </xdr:to>
    <xdr:sp macro="" textlink="">
      <xdr:nvSpPr>
        <xdr:cNvPr id="311" name="楕円 310"/>
        <xdr:cNvSpPr/>
      </xdr:nvSpPr>
      <xdr:spPr>
        <a:xfrm>
          <a:off x="6921500" y="66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72420</xdr:rowOff>
    </xdr:from>
    <xdr:ext cx="469744" cy="259045"/>
    <xdr:sp macro="" textlink="">
      <xdr:nvSpPr>
        <xdr:cNvPr id="312" name="テキスト ボックス 311"/>
        <xdr:cNvSpPr txBox="1"/>
      </xdr:nvSpPr>
      <xdr:spPr>
        <a:xfrm>
          <a:off x="6737428" y="67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39540</xdr:rowOff>
    </xdr:from>
    <xdr:to>
      <xdr:col>55</xdr:col>
      <xdr:colOff>0</xdr:colOff>
      <xdr:row>58</xdr:row>
      <xdr:rowOff>120248</xdr:rowOff>
    </xdr:to>
    <xdr:cxnSp macro="">
      <xdr:nvCxnSpPr>
        <xdr:cNvPr id="343" name="直線コネクタ 342"/>
        <xdr:cNvCxnSpPr/>
      </xdr:nvCxnSpPr>
      <xdr:spPr>
        <a:xfrm>
          <a:off x="9639300" y="9983640"/>
          <a:ext cx="838200" cy="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39540</xdr:rowOff>
    </xdr:from>
    <xdr:to>
      <xdr:col>50</xdr:col>
      <xdr:colOff>114300</xdr:colOff>
      <xdr:row>58</xdr:row>
      <xdr:rowOff>40598</xdr:rowOff>
    </xdr:to>
    <xdr:cxnSp macro="">
      <xdr:nvCxnSpPr>
        <xdr:cNvPr id="346" name="直線コネクタ 345"/>
        <xdr:cNvCxnSpPr/>
      </xdr:nvCxnSpPr>
      <xdr:spPr>
        <a:xfrm flipV="1">
          <a:off x="8750300" y="9983640"/>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40598</xdr:rowOff>
    </xdr:from>
    <xdr:to>
      <xdr:col>45</xdr:col>
      <xdr:colOff>177800</xdr:colOff>
      <xdr:row>58</xdr:row>
      <xdr:rowOff>74763</xdr:rowOff>
    </xdr:to>
    <xdr:cxnSp macro="">
      <xdr:nvCxnSpPr>
        <xdr:cNvPr id="349" name="直線コネクタ 348"/>
        <xdr:cNvCxnSpPr/>
      </xdr:nvCxnSpPr>
      <xdr:spPr>
        <a:xfrm flipV="1">
          <a:off x="7861300" y="9984698"/>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74763</xdr:rowOff>
    </xdr:from>
    <xdr:to>
      <xdr:col>41</xdr:col>
      <xdr:colOff>50800</xdr:colOff>
      <xdr:row>58</xdr:row>
      <xdr:rowOff>89511</xdr:rowOff>
    </xdr:to>
    <xdr:cxnSp macro="">
      <xdr:nvCxnSpPr>
        <xdr:cNvPr id="352" name="直線コネクタ 351"/>
        <xdr:cNvCxnSpPr/>
      </xdr:nvCxnSpPr>
      <xdr:spPr>
        <a:xfrm flipV="1">
          <a:off x="6972300" y="10018863"/>
          <a:ext cx="8890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54030</xdr:rowOff>
    </xdr:from>
    <xdr:to>
      <xdr:col>36</xdr:col>
      <xdr:colOff>165100</xdr:colOff>
      <xdr:row>58</xdr:row>
      <xdr:rowOff>155630</xdr:rowOff>
    </xdr:to>
    <xdr:sp macro="" textlink="">
      <xdr:nvSpPr>
        <xdr:cNvPr id="355" name="フローチャート: 判断 354"/>
        <xdr:cNvSpPr/>
      </xdr:nvSpPr>
      <xdr:spPr>
        <a:xfrm>
          <a:off x="6921500" y="9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146757</xdr:rowOff>
    </xdr:from>
    <xdr:ext cx="599010" cy="259045"/>
    <xdr:sp macro="" textlink="">
      <xdr:nvSpPr>
        <xdr:cNvPr id="356" name="テキスト ボックス 355"/>
        <xdr:cNvSpPr txBox="1"/>
      </xdr:nvSpPr>
      <xdr:spPr>
        <a:xfrm>
          <a:off x="6672795" y="1009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69448</xdr:rowOff>
    </xdr:from>
    <xdr:to>
      <xdr:col>55</xdr:col>
      <xdr:colOff>50800</xdr:colOff>
      <xdr:row>58</xdr:row>
      <xdr:rowOff>171048</xdr:rowOff>
    </xdr:to>
    <xdr:sp macro="" textlink="">
      <xdr:nvSpPr>
        <xdr:cNvPr id="362" name="楕円 361"/>
        <xdr:cNvSpPr/>
      </xdr:nvSpPr>
      <xdr:spPr>
        <a:xfrm>
          <a:off x="10426700" y="100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47875</xdr:rowOff>
    </xdr:from>
    <xdr:ext cx="534377" cy="259045"/>
    <xdr:sp macro="" textlink="">
      <xdr:nvSpPr>
        <xdr:cNvPr id="363" name="農林水産業費該当値テキスト"/>
        <xdr:cNvSpPr txBox="1"/>
      </xdr:nvSpPr>
      <xdr:spPr>
        <a:xfrm>
          <a:off x="10528300" y="99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160190</xdr:rowOff>
    </xdr:from>
    <xdr:to>
      <xdr:col>50</xdr:col>
      <xdr:colOff>165100</xdr:colOff>
      <xdr:row>58</xdr:row>
      <xdr:rowOff>90340</xdr:rowOff>
    </xdr:to>
    <xdr:sp macro="" textlink="">
      <xdr:nvSpPr>
        <xdr:cNvPr id="364" name="楕円 363"/>
        <xdr:cNvSpPr/>
      </xdr:nvSpPr>
      <xdr:spPr>
        <a:xfrm>
          <a:off x="9588500" y="99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106867</xdr:rowOff>
    </xdr:from>
    <xdr:ext cx="599010" cy="259045"/>
    <xdr:sp macro="" textlink="">
      <xdr:nvSpPr>
        <xdr:cNvPr id="365" name="テキスト ボックス 364"/>
        <xdr:cNvSpPr txBox="1"/>
      </xdr:nvSpPr>
      <xdr:spPr>
        <a:xfrm>
          <a:off x="9339795" y="970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161248</xdr:rowOff>
    </xdr:from>
    <xdr:to>
      <xdr:col>46</xdr:col>
      <xdr:colOff>38100</xdr:colOff>
      <xdr:row>58</xdr:row>
      <xdr:rowOff>91398</xdr:rowOff>
    </xdr:to>
    <xdr:sp macro="" textlink="">
      <xdr:nvSpPr>
        <xdr:cNvPr id="366" name="楕円 365"/>
        <xdr:cNvSpPr/>
      </xdr:nvSpPr>
      <xdr:spPr>
        <a:xfrm>
          <a:off x="8699500" y="99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107925</xdr:rowOff>
    </xdr:from>
    <xdr:ext cx="599010" cy="259045"/>
    <xdr:sp macro="" textlink="">
      <xdr:nvSpPr>
        <xdr:cNvPr id="367" name="テキスト ボックス 366"/>
        <xdr:cNvSpPr txBox="1"/>
      </xdr:nvSpPr>
      <xdr:spPr>
        <a:xfrm>
          <a:off x="8450795" y="97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23963</xdr:rowOff>
    </xdr:from>
    <xdr:to>
      <xdr:col>41</xdr:col>
      <xdr:colOff>101600</xdr:colOff>
      <xdr:row>58</xdr:row>
      <xdr:rowOff>125563</xdr:rowOff>
    </xdr:to>
    <xdr:sp macro="" textlink="">
      <xdr:nvSpPr>
        <xdr:cNvPr id="368" name="楕円 367"/>
        <xdr:cNvSpPr/>
      </xdr:nvSpPr>
      <xdr:spPr>
        <a:xfrm>
          <a:off x="7810500" y="99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142090</xdr:rowOff>
    </xdr:from>
    <xdr:ext cx="599010" cy="259045"/>
    <xdr:sp macro="" textlink="">
      <xdr:nvSpPr>
        <xdr:cNvPr id="369" name="テキスト ボックス 368"/>
        <xdr:cNvSpPr txBox="1"/>
      </xdr:nvSpPr>
      <xdr:spPr>
        <a:xfrm>
          <a:off x="7561795" y="974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38711</xdr:rowOff>
    </xdr:from>
    <xdr:to>
      <xdr:col>36</xdr:col>
      <xdr:colOff>165100</xdr:colOff>
      <xdr:row>58</xdr:row>
      <xdr:rowOff>140311</xdr:rowOff>
    </xdr:to>
    <xdr:sp macro="" textlink="">
      <xdr:nvSpPr>
        <xdr:cNvPr id="370" name="楕円 369"/>
        <xdr:cNvSpPr/>
      </xdr:nvSpPr>
      <xdr:spPr>
        <a:xfrm>
          <a:off x="6921500" y="99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156838</xdr:rowOff>
    </xdr:from>
    <xdr:ext cx="599010" cy="259045"/>
    <xdr:sp macro="" textlink="">
      <xdr:nvSpPr>
        <xdr:cNvPr id="371" name="テキスト ボックス 370"/>
        <xdr:cNvSpPr txBox="1"/>
      </xdr:nvSpPr>
      <xdr:spPr>
        <a:xfrm>
          <a:off x="6672795" y="97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105282</xdr:rowOff>
    </xdr:from>
    <xdr:to>
      <xdr:col>55</xdr:col>
      <xdr:colOff>0</xdr:colOff>
      <xdr:row>78</xdr:row>
      <xdr:rowOff>120416</xdr:rowOff>
    </xdr:to>
    <xdr:cxnSp macro="">
      <xdr:nvCxnSpPr>
        <xdr:cNvPr id="398" name="直線コネクタ 397"/>
        <xdr:cNvCxnSpPr/>
      </xdr:nvCxnSpPr>
      <xdr:spPr>
        <a:xfrm flipV="1">
          <a:off x="9639300" y="13478382"/>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120404</xdr:rowOff>
    </xdr:from>
    <xdr:to>
      <xdr:col>50</xdr:col>
      <xdr:colOff>114300</xdr:colOff>
      <xdr:row>78</xdr:row>
      <xdr:rowOff>120416</xdr:rowOff>
    </xdr:to>
    <xdr:cxnSp macro="">
      <xdr:nvCxnSpPr>
        <xdr:cNvPr id="401" name="直線コネクタ 400"/>
        <xdr:cNvCxnSpPr/>
      </xdr:nvCxnSpPr>
      <xdr:spPr>
        <a:xfrm>
          <a:off x="8750300" y="1349350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120404</xdr:rowOff>
    </xdr:from>
    <xdr:to>
      <xdr:col>45</xdr:col>
      <xdr:colOff>177800</xdr:colOff>
      <xdr:row>78</xdr:row>
      <xdr:rowOff>123118</xdr:rowOff>
    </xdr:to>
    <xdr:cxnSp macro="">
      <xdr:nvCxnSpPr>
        <xdr:cNvPr id="404" name="直線コネクタ 403"/>
        <xdr:cNvCxnSpPr/>
      </xdr:nvCxnSpPr>
      <xdr:spPr>
        <a:xfrm flipV="1">
          <a:off x="7861300" y="13493504"/>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123118</xdr:rowOff>
    </xdr:from>
    <xdr:to>
      <xdr:col>41</xdr:col>
      <xdr:colOff>50800</xdr:colOff>
      <xdr:row>78</xdr:row>
      <xdr:rowOff>124902</xdr:rowOff>
    </xdr:to>
    <xdr:cxnSp macro="">
      <xdr:nvCxnSpPr>
        <xdr:cNvPr id="407" name="直線コネクタ 406"/>
        <xdr:cNvCxnSpPr/>
      </xdr:nvCxnSpPr>
      <xdr:spPr>
        <a:xfrm flipV="1">
          <a:off x="6972300" y="1349621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0" name="フローチャート: 判断 409"/>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1" name="テキスト ボックス 410"/>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54482</xdr:rowOff>
    </xdr:from>
    <xdr:to>
      <xdr:col>55</xdr:col>
      <xdr:colOff>50800</xdr:colOff>
      <xdr:row>78</xdr:row>
      <xdr:rowOff>156082</xdr:rowOff>
    </xdr:to>
    <xdr:sp macro="" textlink="">
      <xdr:nvSpPr>
        <xdr:cNvPr id="417" name="楕円 416"/>
        <xdr:cNvSpPr/>
      </xdr:nvSpPr>
      <xdr:spPr>
        <a:xfrm>
          <a:off x="10426700" y="134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140859</xdr:rowOff>
    </xdr:from>
    <xdr:ext cx="534377" cy="259045"/>
    <xdr:sp macro="" textlink="">
      <xdr:nvSpPr>
        <xdr:cNvPr id="418" name="商工費該当値テキスト"/>
        <xdr:cNvSpPr txBox="1"/>
      </xdr:nvSpPr>
      <xdr:spPr>
        <a:xfrm>
          <a:off x="10528300" y="133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69616</xdr:rowOff>
    </xdr:from>
    <xdr:to>
      <xdr:col>50</xdr:col>
      <xdr:colOff>165100</xdr:colOff>
      <xdr:row>78</xdr:row>
      <xdr:rowOff>171216</xdr:rowOff>
    </xdr:to>
    <xdr:sp macro="" textlink="">
      <xdr:nvSpPr>
        <xdr:cNvPr id="419" name="楕円 418"/>
        <xdr:cNvSpPr/>
      </xdr:nvSpPr>
      <xdr:spPr>
        <a:xfrm>
          <a:off x="9588500" y="1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162343</xdr:rowOff>
    </xdr:from>
    <xdr:ext cx="469744" cy="259045"/>
    <xdr:sp macro="" textlink="">
      <xdr:nvSpPr>
        <xdr:cNvPr id="420" name="テキスト ボックス 419"/>
        <xdr:cNvSpPr txBox="1"/>
      </xdr:nvSpPr>
      <xdr:spPr>
        <a:xfrm>
          <a:off x="9404428" y="135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69604</xdr:rowOff>
    </xdr:from>
    <xdr:to>
      <xdr:col>46</xdr:col>
      <xdr:colOff>38100</xdr:colOff>
      <xdr:row>78</xdr:row>
      <xdr:rowOff>171204</xdr:rowOff>
    </xdr:to>
    <xdr:sp macro="" textlink="">
      <xdr:nvSpPr>
        <xdr:cNvPr id="421" name="楕円 420"/>
        <xdr:cNvSpPr/>
      </xdr:nvSpPr>
      <xdr:spPr>
        <a:xfrm>
          <a:off x="8699500" y="134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162331</xdr:rowOff>
    </xdr:from>
    <xdr:ext cx="469744" cy="259045"/>
    <xdr:sp macro="" textlink="">
      <xdr:nvSpPr>
        <xdr:cNvPr id="422" name="テキスト ボックス 421"/>
        <xdr:cNvSpPr txBox="1"/>
      </xdr:nvSpPr>
      <xdr:spPr>
        <a:xfrm>
          <a:off x="8515428" y="1353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72318</xdr:rowOff>
    </xdr:from>
    <xdr:to>
      <xdr:col>41</xdr:col>
      <xdr:colOff>101600</xdr:colOff>
      <xdr:row>79</xdr:row>
      <xdr:rowOff>2468</xdr:rowOff>
    </xdr:to>
    <xdr:sp macro="" textlink="">
      <xdr:nvSpPr>
        <xdr:cNvPr id="423" name="楕円 422"/>
        <xdr:cNvSpPr/>
      </xdr:nvSpPr>
      <xdr:spPr>
        <a:xfrm>
          <a:off x="7810500" y="134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165045</xdr:rowOff>
    </xdr:from>
    <xdr:ext cx="469744" cy="259045"/>
    <xdr:sp macro="" textlink="">
      <xdr:nvSpPr>
        <xdr:cNvPr id="424" name="テキスト ボックス 423"/>
        <xdr:cNvSpPr txBox="1"/>
      </xdr:nvSpPr>
      <xdr:spPr>
        <a:xfrm>
          <a:off x="7626428" y="1353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74102</xdr:rowOff>
    </xdr:from>
    <xdr:to>
      <xdr:col>36</xdr:col>
      <xdr:colOff>165100</xdr:colOff>
      <xdr:row>79</xdr:row>
      <xdr:rowOff>4252</xdr:rowOff>
    </xdr:to>
    <xdr:sp macro="" textlink="">
      <xdr:nvSpPr>
        <xdr:cNvPr id="425" name="楕円 424"/>
        <xdr:cNvSpPr/>
      </xdr:nvSpPr>
      <xdr:spPr>
        <a:xfrm>
          <a:off x="6921500" y="134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166829</xdr:rowOff>
    </xdr:from>
    <xdr:ext cx="469744" cy="259045"/>
    <xdr:sp macro="" textlink="">
      <xdr:nvSpPr>
        <xdr:cNvPr id="426" name="テキスト ボックス 425"/>
        <xdr:cNvSpPr txBox="1"/>
      </xdr:nvSpPr>
      <xdr:spPr>
        <a:xfrm>
          <a:off x="6737428" y="135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23389</xdr:rowOff>
    </xdr:from>
    <xdr:to>
      <xdr:col>55</xdr:col>
      <xdr:colOff>0</xdr:colOff>
      <xdr:row>98</xdr:row>
      <xdr:rowOff>39469</xdr:rowOff>
    </xdr:to>
    <xdr:cxnSp macro="">
      <xdr:nvCxnSpPr>
        <xdr:cNvPr id="455" name="直線コネクタ 454"/>
        <xdr:cNvCxnSpPr/>
      </xdr:nvCxnSpPr>
      <xdr:spPr>
        <a:xfrm>
          <a:off x="9639300" y="16825489"/>
          <a:ext cx="8382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23389</xdr:rowOff>
    </xdr:from>
    <xdr:to>
      <xdr:col>50</xdr:col>
      <xdr:colOff>114300</xdr:colOff>
      <xdr:row>98</xdr:row>
      <xdr:rowOff>24222</xdr:rowOff>
    </xdr:to>
    <xdr:cxnSp macro="">
      <xdr:nvCxnSpPr>
        <xdr:cNvPr id="458" name="直線コネクタ 457"/>
        <xdr:cNvCxnSpPr/>
      </xdr:nvCxnSpPr>
      <xdr:spPr>
        <a:xfrm flipV="1">
          <a:off x="8750300" y="16825489"/>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24222</xdr:rowOff>
    </xdr:from>
    <xdr:to>
      <xdr:col>45</xdr:col>
      <xdr:colOff>177800</xdr:colOff>
      <xdr:row>98</xdr:row>
      <xdr:rowOff>80896</xdr:rowOff>
    </xdr:to>
    <xdr:cxnSp macro="">
      <xdr:nvCxnSpPr>
        <xdr:cNvPr id="461" name="直線コネクタ 460"/>
        <xdr:cNvCxnSpPr/>
      </xdr:nvCxnSpPr>
      <xdr:spPr>
        <a:xfrm flipV="1">
          <a:off x="7861300" y="16826322"/>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5956</xdr:rowOff>
    </xdr:from>
    <xdr:to>
      <xdr:col>41</xdr:col>
      <xdr:colOff>50800</xdr:colOff>
      <xdr:row>98</xdr:row>
      <xdr:rowOff>80896</xdr:rowOff>
    </xdr:to>
    <xdr:cxnSp macro="">
      <xdr:nvCxnSpPr>
        <xdr:cNvPr id="464" name="直線コネクタ 463"/>
        <xdr:cNvCxnSpPr/>
      </xdr:nvCxnSpPr>
      <xdr:spPr>
        <a:xfrm>
          <a:off x="6972300" y="16808056"/>
          <a:ext cx="889000" cy="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158679</xdr:rowOff>
    </xdr:from>
    <xdr:to>
      <xdr:col>36</xdr:col>
      <xdr:colOff>165100</xdr:colOff>
      <xdr:row>98</xdr:row>
      <xdr:rowOff>88829</xdr:rowOff>
    </xdr:to>
    <xdr:sp macro="" textlink="">
      <xdr:nvSpPr>
        <xdr:cNvPr id="467" name="フローチャート: 判断 466"/>
        <xdr:cNvSpPr/>
      </xdr:nvSpPr>
      <xdr:spPr>
        <a:xfrm>
          <a:off x="6921500" y="1678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79956</xdr:rowOff>
    </xdr:from>
    <xdr:ext cx="599010" cy="259045"/>
    <xdr:sp macro="" textlink="">
      <xdr:nvSpPr>
        <xdr:cNvPr id="468" name="テキスト ボックス 467"/>
        <xdr:cNvSpPr txBox="1"/>
      </xdr:nvSpPr>
      <xdr:spPr>
        <a:xfrm>
          <a:off x="6672795" y="168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160119</xdr:rowOff>
    </xdr:from>
    <xdr:to>
      <xdr:col>55</xdr:col>
      <xdr:colOff>50800</xdr:colOff>
      <xdr:row>98</xdr:row>
      <xdr:rowOff>90269</xdr:rowOff>
    </xdr:to>
    <xdr:sp macro="" textlink="">
      <xdr:nvSpPr>
        <xdr:cNvPr id="474" name="楕円 473"/>
        <xdr:cNvSpPr/>
      </xdr:nvSpPr>
      <xdr:spPr>
        <a:xfrm>
          <a:off x="10426700" y="167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138546</xdr:rowOff>
    </xdr:from>
    <xdr:ext cx="599010" cy="259045"/>
    <xdr:sp macro="" textlink="">
      <xdr:nvSpPr>
        <xdr:cNvPr id="475" name="土木費該当値テキスト"/>
        <xdr:cNvSpPr txBox="1"/>
      </xdr:nvSpPr>
      <xdr:spPr>
        <a:xfrm>
          <a:off x="10528300" y="1676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144039</xdr:rowOff>
    </xdr:from>
    <xdr:to>
      <xdr:col>50</xdr:col>
      <xdr:colOff>165100</xdr:colOff>
      <xdr:row>98</xdr:row>
      <xdr:rowOff>74189</xdr:rowOff>
    </xdr:to>
    <xdr:sp macro="" textlink="">
      <xdr:nvSpPr>
        <xdr:cNvPr id="476" name="楕円 475"/>
        <xdr:cNvSpPr/>
      </xdr:nvSpPr>
      <xdr:spPr>
        <a:xfrm>
          <a:off x="9588500" y="167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65316</xdr:rowOff>
    </xdr:from>
    <xdr:ext cx="599010" cy="259045"/>
    <xdr:sp macro="" textlink="">
      <xdr:nvSpPr>
        <xdr:cNvPr id="477" name="テキスト ボックス 476"/>
        <xdr:cNvSpPr txBox="1"/>
      </xdr:nvSpPr>
      <xdr:spPr>
        <a:xfrm>
          <a:off x="9339795" y="1686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144872</xdr:rowOff>
    </xdr:from>
    <xdr:to>
      <xdr:col>46</xdr:col>
      <xdr:colOff>38100</xdr:colOff>
      <xdr:row>98</xdr:row>
      <xdr:rowOff>75022</xdr:rowOff>
    </xdr:to>
    <xdr:sp macro="" textlink="">
      <xdr:nvSpPr>
        <xdr:cNvPr id="478" name="楕円 477"/>
        <xdr:cNvSpPr/>
      </xdr:nvSpPr>
      <xdr:spPr>
        <a:xfrm>
          <a:off x="8699500" y="167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66149</xdr:rowOff>
    </xdr:from>
    <xdr:ext cx="599010" cy="259045"/>
    <xdr:sp macro="" textlink="">
      <xdr:nvSpPr>
        <xdr:cNvPr id="479" name="テキスト ボックス 478"/>
        <xdr:cNvSpPr txBox="1"/>
      </xdr:nvSpPr>
      <xdr:spPr>
        <a:xfrm>
          <a:off x="8450795" y="168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30096</xdr:rowOff>
    </xdr:from>
    <xdr:to>
      <xdr:col>41</xdr:col>
      <xdr:colOff>101600</xdr:colOff>
      <xdr:row>98</xdr:row>
      <xdr:rowOff>131696</xdr:rowOff>
    </xdr:to>
    <xdr:sp macro="" textlink="">
      <xdr:nvSpPr>
        <xdr:cNvPr id="480" name="楕円 479"/>
        <xdr:cNvSpPr/>
      </xdr:nvSpPr>
      <xdr:spPr>
        <a:xfrm>
          <a:off x="7810500" y="168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122823</xdr:rowOff>
    </xdr:from>
    <xdr:ext cx="599010" cy="259045"/>
    <xdr:sp macro="" textlink="">
      <xdr:nvSpPr>
        <xdr:cNvPr id="481" name="テキスト ボックス 480"/>
        <xdr:cNvSpPr txBox="1"/>
      </xdr:nvSpPr>
      <xdr:spPr>
        <a:xfrm>
          <a:off x="7561795" y="169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126606</xdr:rowOff>
    </xdr:from>
    <xdr:to>
      <xdr:col>36</xdr:col>
      <xdr:colOff>165100</xdr:colOff>
      <xdr:row>98</xdr:row>
      <xdr:rowOff>56756</xdr:rowOff>
    </xdr:to>
    <xdr:sp macro="" textlink="">
      <xdr:nvSpPr>
        <xdr:cNvPr id="482" name="楕円 481"/>
        <xdr:cNvSpPr/>
      </xdr:nvSpPr>
      <xdr:spPr>
        <a:xfrm>
          <a:off x="6921500" y="167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73283</xdr:rowOff>
    </xdr:from>
    <xdr:ext cx="599010" cy="259045"/>
    <xdr:sp macro="" textlink="">
      <xdr:nvSpPr>
        <xdr:cNvPr id="483" name="テキスト ボックス 482"/>
        <xdr:cNvSpPr txBox="1"/>
      </xdr:nvSpPr>
      <xdr:spPr>
        <a:xfrm>
          <a:off x="6672795" y="165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73739</xdr:rowOff>
    </xdr:from>
    <xdr:to>
      <xdr:col>85</xdr:col>
      <xdr:colOff>127000</xdr:colOff>
      <xdr:row>38</xdr:row>
      <xdr:rowOff>75568</xdr:rowOff>
    </xdr:to>
    <xdr:cxnSp macro="">
      <xdr:nvCxnSpPr>
        <xdr:cNvPr id="514" name="直線コネクタ 513"/>
        <xdr:cNvCxnSpPr/>
      </xdr:nvCxnSpPr>
      <xdr:spPr>
        <a:xfrm flipV="1">
          <a:off x="15481300" y="658883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75568</xdr:rowOff>
    </xdr:from>
    <xdr:to>
      <xdr:col>81</xdr:col>
      <xdr:colOff>50800</xdr:colOff>
      <xdr:row>38</xdr:row>
      <xdr:rowOff>116050</xdr:rowOff>
    </xdr:to>
    <xdr:cxnSp macro="">
      <xdr:nvCxnSpPr>
        <xdr:cNvPr id="517" name="直線コネクタ 516"/>
        <xdr:cNvCxnSpPr/>
      </xdr:nvCxnSpPr>
      <xdr:spPr>
        <a:xfrm flipV="1">
          <a:off x="14592300" y="6590668"/>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116050</xdr:rowOff>
    </xdr:from>
    <xdr:to>
      <xdr:col>76</xdr:col>
      <xdr:colOff>114300</xdr:colOff>
      <xdr:row>38</xdr:row>
      <xdr:rowOff>118741</xdr:rowOff>
    </xdr:to>
    <xdr:cxnSp macro="">
      <xdr:nvCxnSpPr>
        <xdr:cNvPr id="520" name="直線コネクタ 519"/>
        <xdr:cNvCxnSpPr/>
      </xdr:nvCxnSpPr>
      <xdr:spPr>
        <a:xfrm flipV="1">
          <a:off x="13703300" y="6631150"/>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118741</xdr:rowOff>
    </xdr:from>
    <xdr:to>
      <xdr:col>71</xdr:col>
      <xdr:colOff>177800</xdr:colOff>
      <xdr:row>38</xdr:row>
      <xdr:rowOff>127336</xdr:rowOff>
    </xdr:to>
    <xdr:cxnSp macro="">
      <xdr:nvCxnSpPr>
        <xdr:cNvPr id="523" name="直線コネクタ 522"/>
        <xdr:cNvCxnSpPr/>
      </xdr:nvCxnSpPr>
      <xdr:spPr>
        <a:xfrm flipV="1">
          <a:off x="12814300" y="663384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16571</xdr:rowOff>
    </xdr:from>
    <xdr:to>
      <xdr:col>67</xdr:col>
      <xdr:colOff>101600</xdr:colOff>
      <xdr:row>38</xdr:row>
      <xdr:rowOff>118171</xdr:rowOff>
    </xdr:to>
    <xdr:sp macro="" textlink="">
      <xdr:nvSpPr>
        <xdr:cNvPr id="526" name="フローチャート: 判断 525"/>
        <xdr:cNvSpPr/>
      </xdr:nvSpPr>
      <xdr:spPr>
        <a:xfrm>
          <a:off x="12763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134698</xdr:rowOff>
    </xdr:from>
    <xdr:ext cx="534377" cy="259045"/>
    <xdr:sp macro="" textlink="">
      <xdr:nvSpPr>
        <xdr:cNvPr id="527" name="テキスト ボックス 526"/>
        <xdr:cNvSpPr txBox="1"/>
      </xdr:nvSpPr>
      <xdr:spPr>
        <a:xfrm>
          <a:off x="12547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22939</xdr:rowOff>
    </xdr:from>
    <xdr:to>
      <xdr:col>85</xdr:col>
      <xdr:colOff>177800</xdr:colOff>
      <xdr:row>38</xdr:row>
      <xdr:rowOff>124539</xdr:rowOff>
    </xdr:to>
    <xdr:sp macro="" textlink="">
      <xdr:nvSpPr>
        <xdr:cNvPr id="533" name="楕円 532"/>
        <xdr:cNvSpPr/>
      </xdr:nvSpPr>
      <xdr:spPr>
        <a:xfrm>
          <a:off x="16268700" y="65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1366</xdr:rowOff>
    </xdr:from>
    <xdr:ext cx="534377" cy="259045"/>
    <xdr:sp macro="" textlink="">
      <xdr:nvSpPr>
        <xdr:cNvPr id="534" name="消防費該当値テキスト"/>
        <xdr:cNvSpPr txBox="1"/>
      </xdr:nvSpPr>
      <xdr:spPr>
        <a:xfrm>
          <a:off x="16370300" y="65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24768</xdr:rowOff>
    </xdr:from>
    <xdr:to>
      <xdr:col>81</xdr:col>
      <xdr:colOff>101600</xdr:colOff>
      <xdr:row>38</xdr:row>
      <xdr:rowOff>126368</xdr:rowOff>
    </xdr:to>
    <xdr:sp macro="" textlink="">
      <xdr:nvSpPr>
        <xdr:cNvPr id="535" name="楕円 534"/>
        <xdr:cNvSpPr/>
      </xdr:nvSpPr>
      <xdr:spPr>
        <a:xfrm>
          <a:off x="15430500" y="6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117495</xdr:rowOff>
    </xdr:from>
    <xdr:ext cx="534377" cy="259045"/>
    <xdr:sp macro="" textlink="">
      <xdr:nvSpPr>
        <xdr:cNvPr id="536" name="テキスト ボックス 535"/>
        <xdr:cNvSpPr txBox="1"/>
      </xdr:nvSpPr>
      <xdr:spPr>
        <a:xfrm>
          <a:off x="15214111" y="66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65250</xdr:rowOff>
    </xdr:from>
    <xdr:to>
      <xdr:col>76</xdr:col>
      <xdr:colOff>165100</xdr:colOff>
      <xdr:row>38</xdr:row>
      <xdr:rowOff>166850</xdr:rowOff>
    </xdr:to>
    <xdr:sp macro="" textlink="">
      <xdr:nvSpPr>
        <xdr:cNvPr id="537" name="楕円 536"/>
        <xdr:cNvSpPr/>
      </xdr:nvSpPr>
      <xdr:spPr>
        <a:xfrm>
          <a:off x="14541500" y="65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157977</xdr:rowOff>
    </xdr:from>
    <xdr:ext cx="534377" cy="259045"/>
    <xdr:sp macro="" textlink="">
      <xdr:nvSpPr>
        <xdr:cNvPr id="538" name="テキスト ボックス 537"/>
        <xdr:cNvSpPr txBox="1"/>
      </xdr:nvSpPr>
      <xdr:spPr>
        <a:xfrm>
          <a:off x="14325111" y="66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67941</xdr:rowOff>
    </xdr:from>
    <xdr:to>
      <xdr:col>72</xdr:col>
      <xdr:colOff>38100</xdr:colOff>
      <xdr:row>38</xdr:row>
      <xdr:rowOff>169541</xdr:rowOff>
    </xdr:to>
    <xdr:sp macro="" textlink="">
      <xdr:nvSpPr>
        <xdr:cNvPr id="539" name="楕円 538"/>
        <xdr:cNvSpPr/>
      </xdr:nvSpPr>
      <xdr:spPr>
        <a:xfrm>
          <a:off x="13652500" y="658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160668</xdr:rowOff>
    </xdr:from>
    <xdr:ext cx="534377" cy="259045"/>
    <xdr:sp macro="" textlink="">
      <xdr:nvSpPr>
        <xdr:cNvPr id="540" name="テキスト ボックス 539"/>
        <xdr:cNvSpPr txBox="1"/>
      </xdr:nvSpPr>
      <xdr:spPr>
        <a:xfrm>
          <a:off x="13436111" y="667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76536</xdr:rowOff>
    </xdr:from>
    <xdr:to>
      <xdr:col>67</xdr:col>
      <xdr:colOff>101600</xdr:colOff>
      <xdr:row>39</xdr:row>
      <xdr:rowOff>6686</xdr:rowOff>
    </xdr:to>
    <xdr:sp macro="" textlink="">
      <xdr:nvSpPr>
        <xdr:cNvPr id="541" name="楕円 540"/>
        <xdr:cNvSpPr/>
      </xdr:nvSpPr>
      <xdr:spPr>
        <a:xfrm>
          <a:off x="12763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169263</xdr:rowOff>
    </xdr:from>
    <xdr:ext cx="534377" cy="259045"/>
    <xdr:sp macro="" textlink="">
      <xdr:nvSpPr>
        <xdr:cNvPr id="542" name="テキスト ボックス 541"/>
        <xdr:cNvSpPr txBox="1"/>
      </xdr:nvSpPr>
      <xdr:spPr>
        <a:xfrm>
          <a:off x="12547111" y="66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96358</xdr:rowOff>
    </xdr:from>
    <xdr:to>
      <xdr:col>85</xdr:col>
      <xdr:colOff>127000</xdr:colOff>
      <xdr:row>58</xdr:row>
      <xdr:rowOff>121729</xdr:rowOff>
    </xdr:to>
    <xdr:cxnSp macro="">
      <xdr:nvCxnSpPr>
        <xdr:cNvPr id="573" name="直線コネクタ 572"/>
        <xdr:cNvCxnSpPr/>
      </xdr:nvCxnSpPr>
      <xdr:spPr>
        <a:xfrm>
          <a:off x="15481300" y="10040458"/>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96358</xdr:rowOff>
    </xdr:from>
    <xdr:to>
      <xdr:col>81</xdr:col>
      <xdr:colOff>50800</xdr:colOff>
      <xdr:row>58</xdr:row>
      <xdr:rowOff>122834</xdr:rowOff>
    </xdr:to>
    <xdr:cxnSp macro="">
      <xdr:nvCxnSpPr>
        <xdr:cNvPr id="576" name="直線コネクタ 575"/>
        <xdr:cNvCxnSpPr/>
      </xdr:nvCxnSpPr>
      <xdr:spPr>
        <a:xfrm flipV="1">
          <a:off x="14592300" y="10040458"/>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122834</xdr:rowOff>
    </xdr:from>
    <xdr:to>
      <xdr:col>76</xdr:col>
      <xdr:colOff>114300</xdr:colOff>
      <xdr:row>58</xdr:row>
      <xdr:rowOff>129918</xdr:rowOff>
    </xdr:to>
    <xdr:cxnSp macro="">
      <xdr:nvCxnSpPr>
        <xdr:cNvPr id="579" name="直線コネクタ 578"/>
        <xdr:cNvCxnSpPr/>
      </xdr:nvCxnSpPr>
      <xdr:spPr>
        <a:xfrm flipV="1">
          <a:off x="13703300" y="10066934"/>
          <a:ext cx="8890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125033</xdr:rowOff>
    </xdr:from>
    <xdr:to>
      <xdr:col>71</xdr:col>
      <xdr:colOff>177800</xdr:colOff>
      <xdr:row>58</xdr:row>
      <xdr:rowOff>129918</xdr:rowOff>
    </xdr:to>
    <xdr:cxnSp macro="">
      <xdr:nvCxnSpPr>
        <xdr:cNvPr id="582" name="直線コネクタ 581"/>
        <xdr:cNvCxnSpPr/>
      </xdr:nvCxnSpPr>
      <xdr:spPr>
        <a:xfrm>
          <a:off x="12814300" y="1006913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62081</xdr:rowOff>
    </xdr:from>
    <xdr:to>
      <xdr:col>67</xdr:col>
      <xdr:colOff>101600</xdr:colOff>
      <xdr:row>58</xdr:row>
      <xdr:rowOff>163681</xdr:rowOff>
    </xdr:to>
    <xdr:sp macro="" textlink="">
      <xdr:nvSpPr>
        <xdr:cNvPr id="585" name="フローチャート: 判断 584"/>
        <xdr:cNvSpPr/>
      </xdr:nvSpPr>
      <xdr:spPr>
        <a:xfrm>
          <a:off x="12763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8758</xdr:rowOff>
    </xdr:from>
    <xdr:ext cx="534377" cy="259045"/>
    <xdr:sp macro="" textlink="">
      <xdr:nvSpPr>
        <xdr:cNvPr id="586" name="テキスト ボックス 585"/>
        <xdr:cNvSpPr txBox="1"/>
      </xdr:nvSpPr>
      <xdr:spPr>
        <a:xfrm>
          <a:off x="12547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70929</xdr:rowOff>
    </xdr:from>
    <xdr:to>
      <xdr:col>85</xdr:col>
      <xdr:colOff>177800</xdr:colOff>
      <xdr:row>59</xdr:row>
      <xdr:rowOff>1079</xdr:rowOff>
    </xdr:to>
    <xdr:sp macro="" textlink="">
      <xdr:nvSpPr>
        <xdr:cNvPr id="592" name="楕円 591"/>
        <xdr:cNvSpPr/>
      </xdr:nvSpPr>
      <xdr:spPr>
        <a:xfrm>
          <a:off x="16268700" y="100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157306</xdr:rowOff>
    </xdr:from>
    <xdr:ext cx="534377" cy="259045"/>
    <xdr:sp macro="" textlink="">
      <xdr:nvSpPr>
        <xdr:cNvPr id="593" name="教育費該当値テキスト"/>
        <xdr:cNvSpPr txBox="1"/>
      </xdr:nvSpPr>
      <xdr:spPr>
        <a:xfrm>
          <a:off x="16370300" y="99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45558</xdr:rowOff>
    </xdr:from>
    <xdr:to>
      <xdr:col>81</xdr:col>
      <xdr:colOff>101600</xdr:colOff>
      <xdr:row>58</xdr:row>
      <xdr:rowOff>147158</xdr:rowOff>
    </xdr:to>
    <xdr:sp macro="" textlink="">
      <xdr:nvSpPr>
        <xdr:cNvPr id="594" name="楕円 593"/>
        <xdr:cNvSpPr/>
      </xdr:nvSpPr>
      <xdr:spPr>
        <a:xfrm>
          <a:off x="15430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138285</xdr:rowOff>
    </xdr:from>
    <xdr:ext cx="599010" cy="259045"/>
    <xdr:sp macro="" textlink="">
      <xdr:nvSpPr>
        <xdr:cNvPr id="595" name="テキスト ボックス 594"/>
        <xdr:cNvSpPr txBox="1"/>
      </xdr:nvSpPr>
      <xdr:spPr>
        <a:xfrm>
          <a:off x="15181795" y="100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72034</xdr:rowOff>
    </xdr:from>
    <xdr:to>
      <xdr:col>76</xdr:col>
      <xdr:colOff>165100</xdr:colOff>
      <xdr:row>59</xdr:row>
      <xdr:rowOff>2184</xdr:rowOff>
    </xdr:to>
    <xdr:sp macro="" textlink="">
      <xdr:nvSpPr>
        <xdr:cNvPr id="596" name="楕円 595"/>
        <xdr:cNvSpPr/>
      </xdr:nvSpPr>
      <xdr:spPr>
        <a:xfrm>
          <a:off x="14541500" y="100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164761</xdr:rowOff>
    </xdr:from>
    <xdr:ext cx="534377" cy="259045"/>
    <xdr:sp macro="" textlink="">
      <xdr:nvSpPr>
        <xdr:cNvPr id="597" name="テキスト ボックス 596"/>
        <xdr:cNvSpPr txBox="1"/>
      </xdr:nvSpPr>
      <xdr:spPr>
        <a:xfrm>
          <a:off x="14325111" y="101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79118</xdr:rowOff>
    </xdr:from>
    <xdr:to>
      <xdr:col>72</xdr:col>
      <xdr:colOff>38100</xdr:colOff>
      <xdr:row>59</xdr:row>
      <xdr:rowOff>9268</xdr:rowOff>
    </xdr:to>
    <xdr:sp macro="" textlink="">
      <xdr:nvSpPr>
        <xdr:cNvPr id="598" name="楕円 597"/>
        <xdr:cNvSpPr/>
      </xdr:nvSpPr>
      <xdr:spPr>
        <a:xfrm>
          <a:off x="13652500" y="100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395</xdr:rowOff>
    </xdr:from>
    <xdr:ext cx="534377" cy="259045"/>
    <xdr:sp macro="" textlink="">
      <xdr:nvSpPr>
        <xdr:cNvPr id="599" name="テキスト ボックス 598"/>
        <xdr:cNvSpPr txBox="1"/>
      </xdr:nvSpPr>
      <xdr:spPr>
        <a:xfrm>
          <a:off x="13436111" y="101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74233</xdr:rowOff>
    </xdr:from>
    <xdr:to>
      <xdr:col>67</xdr:col>
      <xdr:colOff>101600</xdr:colOff>
      <xdr:row>59</xdr:row>
      <xdr:rowOff>4383</xdr:rowOff>
    </xdr:to>
    <xdr:sp macro="" textlink="">
      <xdr:nvSpPr>
        <xdr:cNvPr id="600" name="楕円 599"/>
        <xdr:cNvSpPr/>
      </xdr:nvSpPr>
      <xdr:spPr>
        <a:xfrm>
          <a:off x="12763500" y="100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166960</xdr:rowOff>
    </xdr:from>
    <xdr:ext cx="534377" cy="259045"/>
    <xdr:sp macro="" textlink="">
      <xdr:nvSpPr>
        <xdr:cNvPr id="601" name="テキスト ボックス 600"/>
        <xdr:cNvSpPr txBox="1"/>
      </xdr:nvSpPr>
      <xdr:spPr>
        <a:xfrm>
          <a:off x="12547111" y="101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23657</xdr:rowOff>
    </xdr:from>
    <xdr:to>
      <xdr:col>85</xdr:col>
      <xdr:colOff>127000</xdr:colOff>
      <xdr:row>78</xdr:row>
      <xdr:rowOff>55578</xdr:rowOff>
    </xdr:to>
    <xdr:cxnSp macro="">
      <xdr:nvCxnSpPr>
        <xdr:cNvPr id="628" name="直線コネクタ 627"/>
        <xdr:cNvCxnSpPr/>
      </xdr:nvCxnSpPr>
      <xdr:spPr>
        <a:xfrm>
          <a:off x="15481300" y="13396757"/>
          <a:ext cx="8382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23657</xdr:rowOff>
    </xdr:from>
    <xdr:to>
      <xdr:col>81</xdr:col>
      <xdr:colOff>50800</xdr:colOff>
      <xdr:row>78</xdr:row>
      <xdr:rowOff>68821</xdr:rowOff>
    </xdr:to>
    <xdr:cxnSp macro="">
      <xdr:nvCxnSpPr>
        <xdr:cNvPr id="631" name="直線コネクタ 630"/>
        <xdr:cNvCxnSpPr/>
      </xdr:nvCxnSpPr>
      <xdr:spPr>
        <a:xfrm flipV="1">
          <a:off x="14592300" y="13396757"/>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68821</xdr:rowOff>
    </xdr:from>
    <xdr:to>
      <xdr:col>76</xdr:col>
      <xdr:colOff>114300</xdr:colOff>
      <xdr:row>78</xdr:row>
      <xdr:rowOff>104079</xdr:rowOff>
    </xdr:to>
    <xdr:cxnSp macro="">
      <xdr:nvCxnSpPr>
        <xdr:cNvPr id="634" name="直線コネクタ 633"/>
        <xdr:cNvCxnSpPr/>
      </xdr:nvCxnSpPr>
      <xdr:spPr>
        <a:xfrm flipV="1">
          <a:off x="13703300" y="13441921"/>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60590</xdr:rowOff>
    </xdr:from>
    <xdr:to>
      <xdr:col>71</xdr:col>
      <xdr:colOff>177800</xdr:colOff>
      <xdr:row>78</xdr:row>
      <xdr:rowOff>104079</xdr:rowOff>
    </xdr:to>
    <xdr:cxnSp macro="">
      <xdr:nvCxnSpPr>
        <xdr:cNvPr id="637" name="直線コネクタ 636"/>
        <xdr:cNvCxnSpPr/>
      </xdr:nvCxnSpPr>
      <xdr:spPr>
        <a:xfrm>
          <a:off x="12814300" y="1343369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61254</xdr:rowOff>
    </xdr:from>
    <xdr:to>
      <xdr:col>67</xdr:col>
      <xdr:colOff>101600</xdr:colOff>
      <xdr:row>78</xdr:row>
      <xdr:rowOff>162854</xdr:rowOff>
    </xdr:to>
    <xdr:sp macro="" textlink="">
      <xdr:nvSpPr>
        <xdr:cNvPr id="640" name="フローチャート: 判断 639"/>
        <xdr:cNvSpPr/>
      </xdr:nvSpPr>
      <xdr:spPr>
        <a:xfrm>
          <a:off x="12763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153981</xdr:rowOff>
    </xdr:from>
    <xdr:ext cx="534377" cy="259045"/>
    <xdr:sp macro="" textlink="">
      <xdr:nvSpPr>
        <xdr:cNvPr id="641" name="テキスト ボックス 640"/>
        <xdr:cNvSpPr txBox="1"/>
      </xdr:nvSpPr>
      <xdr:spPr>
        <a:xfrm>
          <a:off x="12547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4778</xdr:rowOff>
    </xdr:from>
    <xdr:to>
      <xdr:col>85</xdr:col>
      <xdr:colOff>177800</xdr:colOff>
      <xdr:row>78</xdr:row>
      <xdr:rowOff>106378</xdr:rowOff>
    </xdr:to>
    <xdr:sp macro="" textlink="">
      <xdr:nvSpPr>
        <xdr:cNvPr id="647" name="楕円 646"/>
        <xdr:cNvSpPr/>
      </xdr:nvSpPr>
      <xdr:spPr>
        <a:xfrm>
          <a:off x="16268700" y="133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135605</xdr:rowOff>
    </xdr:from>
    <xdr:ext cx="534377" cy="259045"/>
    <xdr:sp macro="" textlink="">
      <xdr:nvSpPr>
        <xdr:cNvPr id="648" name="災害復旧費該当値テキスト"/>
        <xdr:cNvSpPr txBox="1"/>
      </xdr:nvSpPr>
      <xdr:spPr>
        <a:xfrm>
          <a:off x="16370300" y="131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144307</xdr:rowOff>
    </xdr:from>
    <xdr:to>
      <xdr:col>81</xdr:col>
      <xdr:colOff>101600</xdr:colOff>
      <xdr:row>78</xdr:row>
      <xdr:rowOff>74457</xdr:rowOff>
    </xdr:to>
    <xdr:sp macro="" textlink="">
      <xdr:nvSpPr>
        <xdr:cNvPr id="649" name="楕円 648"/>
        <xdr:cNvSpPr/>
      </xdr:nvSpPr>
      <xdr:spPr>
        <a:xfrm>
          <a:off x="15430500" y="133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90984</xdr:rowOff>
    </xdr:from>
    <xdr:ext cx="534377" cy="259045"/>
    <xdr:sp macro="" textlink="">
      <xdr:nvSpPr>
        <xdr:cNvPr id="650" name="テキスト ボックス 649"/>
        <xdr:cNvSpPr txBox="1"/>
      </xdr:nvSpPr>
      <xdr:spPr>
        <a:xfrm>
          <a:off x="15214111" y="131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18021</xdr:rowOff>
    </xdr:from>
    <xdr:to>
      <xdr:col>76</xdr:col>
      <xdr:colOff>165100</xdr:colOff>
      <xdr:row>78</xdr:row>
      <xdr:rowOff>119621</xdr:rowOff>
    </xdr:to>
    <xdr:sp macro="" textlink="">
      <xdr:nvSpPr>
        <xdr:cNvPr id="651" name="楕円 650"/>
        <xdr:cNvSpPr/>
      </xdr:nvSpPr>
      <xdr:spPr>
        <a:xfrm>
          <a:off x="14541500" y="133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136148</xdr:rowOff>
    </xdr:from>
    <xdr:ext cx="534377" cy="259045"/>
    <xdr:sp macro="" textlink="">
      <xdr:nvSpPr>
        <xdr:cNvPr id="652" name="テキスト ボックス 651"/>
        <xdr:cNvSpPr txBox="1"/>
      </xdr:nvSpPr>
      <xdr:spPr>
        <a:xfrm>
          <a:off x="14325111" y="131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53279</xdr:rowOff>
    </xdr:from>
    <xdr:to>
      <xdr:col>72</xdr:col>
      <xdr:colOff>38100</xdr:colOff>
      <xdr:row>78</xdr:row>
      <xdr:rowOff>154879</xdr:rowOff>
    </xdr:to>
    <xdr:sp macro="" textlink="">
      <xdr:nvSpPr>
        <xdr:cNvPr id="653" name="楕円 652"/>
        <xdr:cNvSpPr/>
      </xdr:nvSpPr>
      <xdr:spPr>
        <a:xfrm>
          <a:off x="13652500" y="134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171406</xdr:rowOff>
    </xdr:from>
    <xdr:ext cx="534377" cy="259045"/>
    <xdr:sp macro="" textlink="">
      <xdr:nvSpPr>
        <xdr:cNvPr id="654" name="テキスト ボックス 653"/>
        <xdr:cNvSpPr txBox="1"/>
      </xdr:nvSpPr>
      <xdr:spPr>
        <a:xfrm>
          <a:off x="13436111" y="132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9790</xdr:rowOff>
    </xdr:from>
    <xdr:to>
      <xdr:col>67</xdr:col>
      <xdr:colOff>101600</xdr:colOff>
      <xdr:row>78</xdr:row>
      <xdr:rowOff>111390</xdr:rowOff>
    </xdr:to>
    <xdr:sp macro="" textlink="">
      <xdr:nvSpPr>
        <xdr:cNvPr id="655" name="楕円 654"/>
        <xdr:cNvSpPr/>
      </xdr:nvSpPr>
      <xdr:spPr>
        <a:xfrm>
          <a:off x="12763500" y="133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127917</xdr:rowOff>
    </xdr:from>
    <xdr:ext cx="534377" cy="259045"/>
    <xdr:sp macro="" textlink="">
      <xdr:nvSpPr>
        <xdr:cNvPr id="656" name="テキスト ボックス 655"/>
        <xdr:cNvSpPr txBox="1"/>
      </xdr:nvSpPr>
      <xdr:spPr>
        <a:xfrm>
          <a:off x="12547111" y="131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69211</xdr:rowOff>
    </xdr:from>
    <xdr:to>
      <xdr:col>85</xdr:col>
      <xdr:colOff>127000</xdr:colOff>
      <xdr:row>96</xdr:row>
      <xdr:rowOff>98813</xdr:rowOff>
    </xdr:to>
    <xdr:cxnSp macro="">
      <xdr:nvCxnSpPr>
        <xdr:cNvPr id="685" name="直線コネクタ 684"/>
        <xdr:cNvCxnSpPr/>
      </xdr:nvCxnSpPr>
      <xdr:spPr>
        <a:xfrm flipV="1">
          <a:off x="15481300" y="16528411"/>
          <a:ext cx="8382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98813</xdr:rowOff>
    </xdr:from>
    <xdr:to>
      <xdr:col>81</xdr:col>
      <xdr:colOff>50800</xdr:colOff>
      <xdr:row>96</xdr:row>
      <xdr:rowOff>100620</xdr:rowOff>
    </xdr:to>
    <xdr:cxnSp macro="">
      <xdr:nvCxnSpPr>
        <xdr:cNvPr id="688" name="直線コネクタ 687"/>
        <xdr:cNvCxnSpPr/>
      </xdr:nvCxnSpPr>
      <xdr:spPr>
        <a:xfrm flipV="1">
          <a:off x="14592300" y="16558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69342</xdr:rowOff>
    </xdr:from>
    <xdr:to>
      <xdr:col>76</xdr:col>
      <xdr:colOff>114300</xdr:colOff>
      <xdr:row>96</xdr:row>
      <xdr:rowOff>100620</xdr:rowOff>
    </xdr:to>
    <xdr:cxnSp macro="">
      <xdr:nvCxnSpPr>
        <xdr:cNvPr id="691" name="直線コネクタ 690"/>
        <xdr:cNvCxnSpPr/>
      </xdr:nvCxnSpPr>
      <xdr:spPr>
        <a:xfrm>
          <a:off x="13703300" y="16528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3437</xdr:rowOff>
    </xdr:from>
    <xdr:to>
      <xdr:col>71</xdr:col>
      <xdr:colOff>177800</xdr:colOff>
      <xdr:row>96</xdr:row>
      <xdr:rowOff>69342</xdr:rowOff>
    </xdr:to>
    <xdr:cxnSp macro="">
      <xdr:nvCxnSpPr>
        <xdr:cNvPr id="694" name="直線コネクタ 693"/>
        <xdr:cNvCxnSpPr/>
      </xdr:nvCxnSpPr>
      <xdr:spPr>
        <a:xfrm>
          <a:off x="12814300" y="16462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697" name="フローチャート: 判断 696"/>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698" name="テキスト ボックス 697"/>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18411</xdr:rowOff>
    </xdr:from>
    <xdr:to>
      <xdr:col>85</xdr:col>
      <xdr:colOff>177800</xdr:colOff>
      <xdr:row>96</xdr:row>
      <xdr:rowOff>120011</xdr:rowOff>
    </xdr:to>
    <xdr:sp macro="" textlink="">
      <xdr:nvSpPr>
        <xdr:cNvPr id="704" name="楕円 703"/>
        <xdr:cNvSpPr/>
      </xdr:nvSpPr>
      <xdr:spPr>
        <a:xfrm>
          <a:off x="16268700" y="1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41288</xdr:rowOff>
    </xdr:from>
    <xdr:ext cx="599010" cy="259045"/>
    <xdr:sp macro="" textlink="">
      <xdr:nvSpPr>
        <xdr:cNvPr id="705" name="公債費該当値テキスト"/>
        <xdr:cNvSpPr txBox="1"/>
      </xdr:nvSpPr>
      <xdr:spPr>
        <a:xfrm>
          <a:off x="16370300" y="163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48013</xdr:rowOff>
    </xdr:from>
    <xdr:to>
      <xdr:col>81</xdr:col>
      <xdr:colOff>101600</xdr:colOff>
      <xdr:row>96</xdr:row>
      <xdr:rowOff>149613</xdr:rowOff>
    </xdr:to>
    <xdr:sp macro="" textlink="">
      <xdr:nvSpPr>
        <xdr:cNvPr id="706" name="楕円 705"/>
        <xdr:cNvSpPr/>
      </xdr:nvSpPr>
      <xdr:spPr>
        <a:xfrm>
          <a:off x="15430500" y="1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166140</xdr:rowOff>
    </xdr:from>
    <xdr:ext cx="599010" cy="259045"/>
    <xdr:sp macro="" textlink="">
      <xdr:nvSpPr>
        <xdr:cNvPr id="707" name="テキスト ボックス 706"/>
        <xdr:cNvSpPr txBox="1"/>
      </xdr:nvSpPr>
      <xdr:spPr>
        <a:xfrm>
          <a:off x="15181795" y="162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49820</xdr:rowOff>
    </xdr:from>
    <xdr:to>
      <xdr:col>76</xdr:col>
      <xdr:colOff>165100</xdr:colOff>
      <xdr:row>96</xdr:row>
      <xdr:rowOff>151420</xdr:rowOff>
    </xdr:to>
    <xdr:sp macro="" textlink="">
      <xdr:nvSpPr>
        <xdr:cNvPr id="708" name="楕円 707"/>
        <xdr:cNvSpPr/>
      </xdr:nvSpPr>
      <xdr:spPr>
        <a:xfrm>
          <a:off x="145415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167947</xdr:rowOff>
    </xdr:from>
    <xdr:ext cx="599010" cy="259045"/>
    <xdr:sp macro="" textlink="">
      <xdr:nvSpPr>
        <xdr:cNvPr id="709" name="テキスト ボックス 708"/>
        <xdr:cNvSpPr txBox="1"/>
      </xdr:nvSpPr>
      <xdr:spPr>
        <a:xfrm>
          <a:off x="14292795" y="162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18542</xdr:rowOff>
    </xdr:from>
    <xdr:to>
      <xdr:col>72</xdr:col>
      <xdr:colOff>38100</xdr:colOff>
      <xdr:row>96</xdr:row>
      <xdr:rowOff>120142</xdr:rowOff>
    </xdr:to>
    <xdr:sp macro="" textlink="">
      <xdr:nvSpPr>
        <xdr:cNvPr id="710" name="楕円 709"/>
        <xdr:cNvSpPr/>
      </xdr:nvSpPr>
      <xdr:spPr>
        <a:xfrm>
          <a:off x="13652500" y="164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136669</xdr:rowOff>
    </xdr:from>
    <xdr:ext cx="599010" cy="259045"/>
    <xdr:sp macro="" textlink="">
      <xdr:nvSpPr>
        <xdr:cNvPr id="711" name="テキスト ボックス 710"/>
        <xdr:cNvSpPr txBox="1"/>
      </xdr:nvSpPr>
      <xdr:spPr>
        <a:xfrm>
          <a:off x="13403795" y="162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124087</xdr:rowOff>
    </xdr:from>
    <xdr:to>
      <xdr:col>67</xdr:col>
      <xdr:colOff>101600</xdr:colOff>
      <xdr:row>96</xdr:row>
      <xdr:rowOff>54237</xdr:rowOff>
    </xdr:to>
    <xdr:sp macro="" textlink="">
      <xdr:nvSpPr>
        <xdr:cNvPr id="712" name="楕円 711"/>
        <xdr:cNvSpPr/>
      </xdr:nvSpPr>
      <xdr:spPr>
        <a:xfrm>
          <a:off x="12763500" y="164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70764</xdr:rowOff>
    </xdr:from>
    <xdr:ext cx="599010" cy="259045"/>
    <xdr:sp macro="" textlink="">
      <xdr:nvSpPr>
        <xdr:cNvPr id="713" name="テキスト ボックス 712"/>
        <xdr:cNvSpPr txBox="1"/>
      </xdr:nvSpPr>
      <xdr:spPr>
        <a:xfrm>
          <a:off x="12514795" y="1618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163208</xdr:rowOff>
    </xdr:from>
    <xdr:to>
      <xdr:col>98</xdr:col>
      <xdr:colOff>38100</xdr:colOff>
      <xdr:row>39</xdr:row>
      <xdr:rowOff>93358</xdr:rowOff>
    </xdr:to>
    <xdr:sp macro="" textlink="">
      <xdr:nvSpPr>
        <xdr:cNvPr id="754" name="フローチャート: 判断 753"/>
        <xdr:cNvSpPr/>
      </xdr:nvSpPr>
      <xdr:spPr>
        <a:xfrm>
          <a:off x="18605500" y="667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109885</xdr:rowOff>
    </xdr:from>
    <xdr:ext cx="378565" cy="259045"/>
    <xdr:sp macro="" textlink="">
      <xdr:nvSpPr>
        <xdr:cNvPr id="755" name="テキスト ボックス 754"/>
        <xdr:cNvSpPr txBox="1"/>
      </xdr:nvSpPr>
      <xdr:spPr>
        <a:xfrm>
          <a:off x="18467017" y="645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・民生費は住民一人当たり２８１，２０７円となっており、類似団体に比べて高いものの、昨年度から３２，４４１円減少した。要因としては、都賀保育園建て替え費用の補助金が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年度にあったことと、国保会計への繰出金を基金として積み立てたことによって令和元年度から皆減したことによる。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総務費は住民一人当たり３９１，８７０円と昨年比１２４，７１０円の増額となった。これは大和荘建替え事業によるもの。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農林水産業費は住民一人当たり９１，９１３円と昨年比４９，４２７円の減額となった。これは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年度まで行っていたハウス整備事業の終了によるもの。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年度まで積み立てを行えていたが、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年度から取り崩さざるを得ない状況に陥り、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元年度では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百万円を取り崩し</a:t>
          </a:r>
          <a:r>
            <a:rPr kumimoji="1" lang="en-US" altLang="ja-JP" sz="1400">
              <a:latin typeface="ＭＳ ゴシック" pitchFamily="49" charset="-128"/>
              <a:ea typeface="ＭＳ ゴシック" pitchFamily="49" charset="-128"/>
            </a:rPr>
            <a:t>1,074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実質単年度収支は、基金を取り崩さざるを得ない状況になる程悪化傾向であり、一般財源の持ち出しが増加することによりマイナスが継続する結果となった。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は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U14" sqref="AU14:AX14"/>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3" t="s">
        <v>82</v>
      </c>
      <c r="C3" s="404"/>
      <c r="D3" s="404"/>
      <c r="E3" s="405"/>
      <c r="F3" s="405"/>
      <c r="G3" s="405"/>
      <c r="H3" s="405"/>
      <c r="I3" s="405"/>
      <c r="J3" s="405"/>
      <c r="K3" s="405"/>
      <c r="L3" s="405" t="s">
        <v>83</v>
      </c>
      <c r="M3" s="405"/>
      <c r="N3" s="405"/>
      <c r="O3" s="405"/>
      <c r="P3" s="405"/>
      <c r="Q3" s="405"/>
      <c r="R3" s="412"/>
      <c r="S3" s="412"/>
      <c r="T3" s="412"/>
      <c r="U3" s="412"/>
      <c r="V3" s="413"/>
      <c r="W3" s="387" t="s">
        <v>84</v>
      </c>
      <c r="X3" s="388"/>
      <c r="Y3" s="388"/>
      <c r="Z3" s="388"/>
      <c r="AA3" s="388"/>
      <c r="AB3" s="404"/>
      <c r="AC3" s="412" t="s">
        <v>85</v>
      </c>
      <c r="AD3" s="388"/>
      <c r="AE3" s="388"/>
      <c r="AF3" s="388"/>
      <c r="AG3" s="388"/>
      <c r="AH3" s="388"/>
      <c r="AI3" s="388"/>
      <c r="AJ3" s="388"/>
      <c r="AK3" s="388"/>
      <c r="AL3" s="389"/>
      <c r="AM3" s="387" t="s">
        <v>86</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87</v>
      </c>
      <c r="BO3" s="388"/>
      <c r="BP3" s="388"/>
      <c r="BQ3" s="388"/>
      <c r="BR3" s="388"/>
      <c r="BS3" s="388"/>
      <c r="BT3" s="388"/>
      <c r="BU3" s="389"/>
      <c r="BV3" s="387" t="s">
        <v>88</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89</v>
      </c>
      <c r="CU3" s="388"/>
      <c r="CV3" s="388"/>
      <c r="CW3" s="388"/>
      <c r="CX3" s="388"/>
      <c r="CY3" s="388"/>
      <c r="CZ3" s="388"/>
      <c r="DA3" s="389"/>
      <c r="DB3" s="387" t="s">
        <v>90</v>
      </c>
      <c r="DC3" s="388"/>
      <c r="DD3" s="388"/>
      <c r="DE3" s="388"/>
      <c r="DF3" s="388"/>
      <c r="DG3" s="388"/>
      <c r="DH3" s="388"/>
      <c r="DI3" s="389"/>
      <c r="DJ3" s="184"/>
      <c r="DK3" s="184"/>
      <c r="DL3" s="184"/>
      <c r="DM3" s="184"/>
      <c r="DN3" s="184"/>
      <c r="DO3" s="184"/>
    </row>
    <row r="4" spans="1:119" ht="18.75" customHeight="1" x14ac:dyDescent="0.15">
      <c r="A4" s="185"/>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91</v>
      </c>
      <c r="AZ4" s="391"/>
      <c r="BA4" s="391"/>
      <c r="BB4" s="391"/>
      <c r="BC4" s="391"/>
      <c r="BD4" s="391"/>
      <c r="BE4" s="391"/>
      <c r="BF4" s="391"/>
      <c r="BG4" s="391"/>
      <c r="BH4" s="391"/>
      <c r="BI4" s="391"/>
      <c r="BJ4" s="391"/>
      <c r="BK4" s="391"/>
      <c r="BL4" s="391"/>
      <c r="BM4" s="392"/>
      <c r="BN4" s="393">
        <v>6976740</v>
      </c>
      <c r="BO4" s="394"/>
      <c r="BP4" s="394"/>
      <c r="BQ4" s="394"/>
      <c r="BR4" s="394"/>
      <c r="BS4" s="394"/>
      <c r="BT4" s="394"/>
      <c r="BU4" s="395"/>
      <c r="BV4" s="393">
        <v>6916628</v>
      </c>
      <c r="BW4" s="394"/>
      <c r="BX4" s="394"/>
      <c r="BY4" s="394"/>
      <c r="BZ4" s="394"/>
      <c r="CA4" s="394"/>
      <c r="CB4" s="394"/>
      <c r="CC4" s="395"/>
      <c r="CD4" s="396" t="s">
        <v>92</v>
      </c>
      <c r="CE4" s="397"/>
      <c r="CF4" s="397"/>
      <c r="CG4" s="397"/>
      <c r="CH4" s="397"/>
      <c r="CI4" s="397"/>
      <c r="CJ4" s="397"/>
      <c r="CK4" s="397"/>
      <c r="CL4" s="397"/>
      <c r="CM4" s="397"/>
      <c r="CN4" s="397"/>
      <c r="CO4" s="397"/>
      <c r="CP4" s="397"/>
      <c r="CQ4" s="397"/>
      <c r="CR4" s="397"/>
      <c r="CS4" s="398"/>
      <c r="CT4" s="399">
        <v>1.2</v>
      </c>
      <c r="CU4" s="400"/>
      <c r="CV4" s="400"/>
      <c r="CW4" s="400"/>
      <c r="CX4" s="400"/>
      <c r="CY4" s="400"/>
      <c r="CZ4" s="400"/>
      <c r="DA4" s="401"/>
      <c r="DB4" s="399">
        <v>0.9</v>
      </c>
      <c r="DC4" s="400"/>
      <c r="DD4" s="400"/>
      <c r="DE4" s="400"/>
      <c r="DF4" s="400"/>
      <c r="DG4" s="400"/>
      <c r="DH4" s="400"/>
      <c r="DI4" s="401"/>
      <c r="DJ4" s="184"/>
      <c r="DK4" s="184"/>
      <c r="DL4" s="184"/>
      <c r="DM4" s="184"/>
      <c r="DN4" s="184"/>
      <c r="DO4" s="184"/>
    </row>
    <row r="5" spans="1:119" ht="18.75" customHeight="1" x14ac:dyDescent="0.15">
      <c r="A5" s="185"/>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93</v>
      </c>
      <c r="AN5" s="460"/>
      <c r="AO5" s="460"/>
      <c r="AP5" s="460"/>
      <c r="AQ5" s="460"/>
      <c r="AR5" s="460"/>
      <c r="AS5" s="460"/>
      <c r="AT5" s="461"/>
      <c r="AU5" s="462" t="s">
        <v>94</v>
      </c>
      <c r="AV5" s="463"/>
      <c r="AW5" s="463"/>
      <c r="AX5" s="463"/>
      <c r="AY5" s="464" t="s">
        <v>95</v>
      </c>
      <c r="AZ5" s="465"/>
      <c r="BA5" s="465"/>
      <c r="BB5" s="465"/>
      <c r="BC5" s="465"/>
      <c r="BD5" s="465"/>
      <c r="BE5" s="465"/>
      <c r="BF5" s="465"/>
      <c r="BG5" s="465"/>
      <c r="BH5" s="465"/>
      <c r="BI5" s="465"/>
      <c r="BJ5" s="465"/>
      <c r="BK5" s="465"/>
      <c r="BL5" s="465"/>
      <c r="BM5" s="466"/>
      <c r="BN5" s="430">
        <v>6861342</v>
      </c>
      <c r="BO5" s="431"/>
      <c r="BP5" s="431"/>
      <c r="BQ5" s="431"/>
      <c r="BR5" s="431"/>
      <c r="BS5" s="431"/>
      <c r="BT5" s="431"/>
      <c r="BU5" s="432"/>
      <c r="BV5" s="430">
        <v>6861750</v>
      </c>
      <c r="BW5" s="431"/>
      <c r="BX5" s="431"/>
      <c r="BY5" s="431"/>
      <c r="BZ5" s="431"/>
      <c r="CA5" s="431"/>
      <c r="CB5" s="431"/>
      <c r="CC5" s="432"/>
      <c r="CD5" s="433" t="s">
        <v>96</v>
      </c>
      <c r="CE5" s="434"/>
      <c r="CF5" s="434"/>
      <c r="CG5" s="434"/>
      <c r="CH5" s="434"/>
      <c r="CI5" s="434"/>
      <c r="CJ5" s="434"/>
      <c r="CK5" s="434"/>
      <c r="CL5" s="434"/>
      <c r="CM5" s="434"/>
      <c r="CN5" s="434"/>
      <c r="CO5" s="434"/>
      <c r="CP5" s="434"/>
      <c r="CQ5" s="434"/>
      <c r="CR5" s="434"/>
      <c r="CS5" s="435"/>
      <c r="CT5" s="427">
        <v>91.7</v>
      </c>
      <c r="CU5" s="428"/>
      <c r="CV5" s="428"/>
      <c r="CW5" s="428"/>
      <c r="CX5" s="428"/>
      <c r="CY5" s="428"/>
      <c r="CZ5" s="428"/>
      <c r="DA5" s="429"/>
      <c r="DB5" s="427">
        <v>92.3</v>
      </c>
      <c r="DC5" s="428"/>
      <c r="DD5" s="428"/>
      <c r="DE5" s="428"/>
      <c r="DF5" s="428"/>
      <c r="DG5" s="428"/>
      <c r="DH5" s="428"/>
      <c r="DI5" s="429"/>
      <c r="DJ5" s="184"/>
      <c r="DK5" s="184"/>
      <c r="DL5" s="184"/>
      <c r="DM5" s="184"/>
      <c r="DN5" s="184"/>
      <c r="DO5" s="184"/>
    </row>
    <row r="6" spans="1:119" ht="18.75" customHeight="1" x14ac:dyDescent="0.15">
      <c r="A6" s="185"/>
      <c r="B6" s="436" t="s">
        <v>97</v>
      </c>
      <c r="C6" s="437"/>
      <c r="D6" s="437"/>
      <c r="E6" s="438"/>
      <c r="F6" s="438"/>
      <c r="G6" s="438"/>
      <c r="H6" s="438"/>
      <c r="I6" s="438"/>
      <c r="J6" s="438"/>
      <c r="K6" s="438"/>
      <c r="L6" s="438" t="s">
        <v>98</v>
      </c>
      <c r="M6" s="438"/>
      <c r="N6" s="438"/>
      <c r="O6" s="438"/>
      <c r="P6" s="438"/>
      <c r="Q6" s="438"/>
      <c r="R6" s="442"/>
      <c r="S6" s="442"/>
      <c r="T6" s="442"/>
      <c r="U6" s="442"/>
      <c r="V6" s="443"/>
      <c r="W6" s="446" t="s">
        <v>99</v>
      </c>
      <c r="X6" s="447"/>
      <c r="Y6" s="447"/>
      <c r="Z6" s="447"/>
      <c r="AA6" s="447"/>
      <c r="AB6" s="437"/>
      <c r="AC6" s="450" t="s">
        <v>100</v>
      </c>
      <c r="AD6" s="451"/>
      <c r="AE6" s="451"/>
      <c r="AF6" s="451"/>
      <c r="AG6" s="451"/>
      <c r="AH6" s="451"/>
      <c r="AI6" s="451"/>
      <c r="AJ6" s="451"/>
      <c r="AK6" s="451"/>
      <c r="AL6" s="452"/>
      <c r="AM6" s="459" t="s">
        <v>101</v>
      </c>
      <c r="AN6" s="460"/>
      <c r="AO6" s="460"/>
      <c r="AP6" s="460"/>
      <c r="AQ6" s="460"/>
      <c r="AR6" s="460"/>
      <c r="AS6" s="460"/>
      <c r="AT6" s="461"/>
      <c r="AU6" s="462" t="s">
        <v>94</v>
      </c>
      <c r="AV6" s="463"/>
      <c r="AW6" s="463"/>
      <c r="AX6" s="463"/>
      <c r="AY6" s="464" t="s">
        <v>102</v>
      </c>
      <c r="AZ6" s="465"/>
      <c r="BA6" s="465"/>
      <c r="BB6" s="465"/>
      <c r="BC6" s="465"/>
      <c r="BD6" s="465"/>
      <c r="BE6" s="465"/>
      <c r="BF6" s="465"/>
      <c r="BG6" s="465"/>
      <c r="BH6" s="465"/>
      <c r="BI6" s="465"/>
      <c r="BJ6" s="465"/>
      <c r="BK6" s="465"/>
      <c r="BL6" s="465"/>
      <c r="BM6" s="466"/>
      <c r="BN6" s="430">
        <v>115398</v>
      </c>
      <c r="BO6" s="431"/>
      <c r="BP6" s="431"/>
      <c r="BQ6" s="431"/>
      <c r="BR6" s="431"/>
      <c r="BS6" s="431"/>
      <c r="BT6" s="431"/>
      <c r="BU6" s="432"/>
      <c r="BV6" s="430">
        <v>54878</v>
      </c>
      <c r="BW6" s="431"/>
      <c r="BX6" s="431"/>
      <c r="BY6" s="431"/>
      <c r="BZ6" s="431"/>
      <c r="CA6" s="431"/>
      <c r="CB6" s="431"/>
      <c r="CC6" s="432"/>
      <c r="CD6" s="433" t="s">
        <v>103</v>
      </c>
      <c r="CE6" s="434"/>
      <c r="CF6" s="434"/>
      <c r="CG6" s="434"/>
      <c r="CH6" s="434"/>
      <c r="CI6" s="434"/>
      <c r="CJ6" s="434"/>
      <c r="CK6" s="434"/>
      <c r="CL6" s="434"/>
      <c r="CM6" s="434"/>
      <c r="CN6" s="434"/>
      <c r="CO6" s="434"/>
      <c r="CP6" s="434"/>
      <c r="CQ6" s="434"/>
      <c r="CR6" s="434"/>
      <c r="CS6" s="435"/>
      <c r="CT6" s="467">
        <v>94.2</v>
      </c>
      <c r="CU6" s="468"/>
      <c r="CV6" s="468"/>
      <c r="CW6" s="468"/>
      <c r="CX6" s="468"/>
      <c r="CY6" s="468"/>
      <c r="CZ6" s="468"/>
      <c r="DA6" s="469"/>
      <c r="DB6" s="467">
        <v>95.7</v>
      </c>
      <c r="DC6" s="468"/>
      <c r="DD6" s="468"/>
      <c r="DE6" s="468"/>
      <c r="DF6" s="468"/>
      <c r="DG6" s="468"/>
      <c r="DH6" s="468"/>
      <c r="DI6" s="469"/>
      <c r="DJ6" s="184"/>
      <c r="DK6" s="184"/>
      <c r="DL6" s="184"/>
      <c r="DM6" s="184"/>
      <c r="DN6" s="184"/>
      <c r="DO6" s="184"/>
    </row>
    <row r="7" spans="1:119" ht="18.75" customHeight="1" x14ac:dyDescent="0.15">
      <c r="A7" s="185"/>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104</v>
      </c>
      <c r="AN7" s="460"/>
      <c r="AO7" s="460"/>
      <c r="AP7" s="460"/>
      <c r="AQ7" s="460"/>
      <c r="AR7" s="460"/>
      <c r="AS7" s="460"/>
      <c r="AT7" s="461"/>
      <c r="AU7" s="462" t="s">
        <v>105</v>
      </c>
      <c r="AV7" s="463"/>
      <c r="AW7" s="463"/>
      <c r="AX7" s="463"/>
      <c r="AY7" s="464" t="s">
        <v>106</v>
      </c>
      <c r="AZ7" s="465"/>
      <c r="BA7" s="465"/>
      <c r="BB7" s="465"/>
      <c r="BC7" s="465"/>
      <c r="BD7" s="465"/>
      <c r="BE7" s="465"/>
      <c r="BF7" s="465"/>
      <c r="BG7" s="465"/>
      <c r="BH7" s="465"/>
      <c r="BI7" s="465"/>
      <c r="BJ7" s="465"/>
      <c r="BK7" s="465"/>
      <c r="BL7" s="465"/>
      <c r="BM7" s="466"/>
      <c r="BN7" s="430">
        <v>70834</v>
      </c>
      <c r="BO7" s="431"/>
      <c r="BP7" s="431"/>
      <c r="BQ7" s="431"/>
      <c r="BR7" s="431"/>
      <c r="BS7" s="431"/>
      <c r="BT7" s="431"/>
      <c r="BU7" s="432"/>
      <c r="BV7" s="430">
        <v>21684</v>
      </c>
      <c r="BW7" s="431"/>
      <c r="BX7" s="431"/>
      <c r="BY7" s="431"/>
      <c r="BZ7" s="431"/>
      <c r="CA7" s="431"/>
      <c r="CB7" s="431"/>
      <c r="CC7" s="432"/>
      <c r="CD7" s="433" t="s">
        <v>107</v>
      </c>
      <c r="CE7" s="434"/>
      <c r="CF7" s="434"/>
      <c r="CG7" s="434"/>
      <c r="CH7" s="434"/>
      <c r="CI7" s="434"/>
      <c r="CJ7" s="434"/>
      <c r="CK7" s="434"/>
      <c r="CL7" s="434"/>
      <c r="CM7" s="434"/>
      <c r="CN7" s="434"/>
      <c r="CO7" s="434"/>
      <c r="CP7" s="434"/>
      <c r="CQ7" s="434"/>
      <c r="CR7" s="434"/>
      <c r="CS7" s="435"/>
      <c r="CT7" s="430">
        <v>3678510</v>
      </c>
      <c r="CU7" s="431"/>
      <c r="CV7" s="431"/>
      <c r="CW7" s="431"/>
      <c r="CX7" s="431"/>
      <c r="CY7" s="431"/>
      <c r="CZ7" s="431"/>
      <c r="DA7" s="432"/>
      <c r="DB7" s="430">
        <v>3677978</v>
      </c>
      <c r="DC7" s="431"/>
      <c r="DD7" s="431"/>
      <c r="DE7" s="431"/>
      <c r="DF7" s="431"/>
      <c r="DG7" s="431"/>
      <c r="DH7" s="431"/>
      <c r="DI7" s="432"/>
      <c r="DJ7" s="184"/>
      <c r="DK7" s="184"/>
      <c r="DL7" s="184"/>
      <c r="DM7" s="184"/>
      <c r="DN7" s="184"/>
      <c r="DO7" s="184"/>
    </row>
    <row r="8" spans="1:119" ht="18.75" customHeight="1" thickBot="1" x14ac:dyDescent="0.2">
      <c r="A8" s="185"/>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108</v>
      </c>
      <c r="AN8" s="460"/>
      <c r="AO8" s="460"/>
      <c r="AP8" s="460"/>
      <c r="AQ8" s="460"/>
      <c r="AR8" s="460"/>
      <c r="AS8" s="460"/>
      <c r="AT8" s="461"/>
      <c r="AU8" s="462" t="s">
        <v>94</v>
      </c>
      <c r="AV8" s="463"/>
      <c r="AW8" s="463"/>
      <c r="AX8" s="463"/>
      <c r="AY8" s="464" t="s">
        <v>109</v>
      </c>
      <c r="AZ8" s="465"/>
      <c r="BA8" s="465"/>
      <c r="BB8" s="465"/>
      <c r="BC8" s="465"/>
      <c r="BD8" s="465"/>
      <c r="BE8" s="465"/>
      <c r="BF8" s="465"/>
      <c r="BG8" s="465"/>
      <c r="BH8" s="465"/>
      <c r="BI8" s="465"/>
      <c r="BJ8" s="465"/>
      <c r="BK8" s="465"/>
      <c r="BL8" s="465"/>
      <c r="BM8" s="466"/>
      <c r="BN8" s="430">
        <v>44564</v>
      </c>
      <c r="BO8" s="431"/>
      <c r="BP8" s="431"/>
      <c r="BQ8" s="431"/>
      <c r="BR8" s="431"/>
      <c r="BS8" s="431"/>
      <c r="BT8" s="431"/>
      <c r="BU8" s="432"/>
      <c r="BV8" s="430">
        <v>33194</v>
      </c>
      <c r="BW8" s="431"/>
      <c r="BX8" s="431"/>
      <c r="BY8" s="431"/>
      <c r="BZ8" s="431"/>
      <c r="CA8" s="431"/>
      <c r="CB8" s="431"/>
      <c r="CC8" s="432"/>
      <c r="CD8" s="433" t="s">
        <v>110</v>
      </c>
      <c r="CE8" s="434"/>
      <c r="CF8" s="434"/>
      <c r="CG8" s="434"/>
      <c r="CH8" s="434"/>
      <c r="CI8" s="434"/>
      <c r="CJ8" s="434"/>
      <c r="CK8" s="434"/>
      <c r="CL8" s="434"/>
      <c r="CM8" s="434"/>
      <c r="CN8" s="434"/>
      <c r="CO8" s="434"/>
      <c r="CP8" s="434"/>
      <c r="CQ8" s="434"/>
      <c r="CR8" s="434"/>
      <c r="CS8" s="435"/>
      <c r="CT8" s="470">
        <v>0.14000000000000001</v>
      </c>
      <c r="CU8" s="471"/>
      <c r="CV8" s="471"/>
      <c r="CW8" s="471"/>
      <c r="CX8" s="471"/>
      <c r="CY8" s="471"/>
      <c r="CZ8" s="471"/>
      <c r="DA8" s="472"/>
      <c r="DB8" s="470">
        <v>0.13</v>
      </c>
      <c r="DC8" s="471"/>
      <c r="DD8" s="471"/>
      <c r="DE8" s="471"/>
      <c r="DF8" s="471"/>
      <c r="DG8" s="471"/>
      <c r="DH8" s="471"/>
      <c r="DI8" s="472"/>
      <c r="DJ8" s="184"/>
      <c r="DK8" s="184"/>
      <c r="DL8" s="184"/>
      <c r="DM8" s="184"/>
      <c r="DN8" s="184"/>
      <c r="DO8" s="184"/>
    </row>
    <row r="9" spans="1:119" ht="18.75" customHeight="1" thickBot="1" x14ac:dyDescent="0.2">
      <c r="A9" s="185"/>
      <c r="B9" s="424" t="s">
        <v>111</v>
      </c>
      <c r="C9" s="425"/>
      <c r="D9" s="425"/>
      <c r="E9" s="425"/>
      <c r="F9" s="425"/>
      <c r="G9" s="425"/>
      <c r="H9" s="425"/>
      <c r="I9" s="425"/>
      <c r="J9" s="425"/>
      <c r="K9" s="473"/>
      <c r="L9" s="474" t="s">
        <v>112</v>
      </c>
      <c r="M9" s="475"/>
      <c r="N9" s="475"/>
      <c r="O9" s="475"/>
      <c r="P9" s="475"/>
      <c r="Q9" s="476"/>
      <c r="R9" s="477">
        <v>4900</v>
      </c>
      <c r="S9" s="478"/>
      <c r="T9" s="478"/>
      <c r="U9" s="478"/>
      <c r="V9" s="479"/>
      <c r="W9" s="387" t="s">
        <v>113</v>
      </c>
      <c r="X9" s="388"/>
      <c r="Y9" s="388"/>
      <c r="Z9" s="388"/>
      <c r="AA9" s="388"/>
      <c r="AB9" s="388"/>
      <c r="AC9" s="388"/>
      <c r="AD9" s="388"/>
      <c r="AE9" s="388"/>
      <c r="AF9" s="388"/>
      <c r="AG9" s="388"/>
      <c r="AH9" s="388"/>
      <c r="AI9" s="388"/>
      <c r="AJ9" s="388"/>
      <c r="AK9" s="388"/>
      <c r="AL9" s="389"/>
      <c r="AM9" s="459" t="s">
        <v>114</v>
      </c>
      <c r="AN9" s="460"/>
      <c r="AO9" s="460"/>
      <c r="AP9" s="460"/>
      <c r="AQ9" s="460"/>
      <c r="AR9" s="460"/>
      <c r="AS9" s="460"/>
      <c r="AT9" s="461"/>
      <c r="AU9" s="462" t="s">
        <v>94</v>
      </c>
      <c r="AV9" s="463"/>
      <c r="AW9" s="463"/>
      <c r="AX9" s="463"/>
      <c r="AY9" s="464" t="s">
        <v>115</v>
      </c>
      <c r="AZ9" s="465"/>
      <c r="BA9" s="465"/>
      <c r="BB9" s="465"/>
      <c r="BC9" s="465"/>
      <c r="BD9" s="465"/>
      <c r="BE9" s="465"/>
      <c r="BF9" s="465"/>
      <c r="BG9" s="465"/>
      <c r="BH9" s="465"/>
      <c r="BI9" s="465"/>
      <c r="BJ9" s="465"/>
      <c r="BK9" s="465"/>
      <c r="BL9" s="465"/>
      <c r="BM9" s="466"/>
      <c r="BN9" s="430">
        <v>11370</v>
      </c>
      <c r="BO9" s="431"/>
      <c r="BP9" s="431"/>
      <c r="BQ9" s="431"/>
      <c r="BR9" s="431"/>
      <c r="BS9" s="431"/>
      <c r="BT9" s="431"/>
      <c r="BU9" s="432"/>
      <c r="BV9" s="430">
        <v>-103513</v>
      </c>
      <c r="BW9" s="431"/>
      <c r="BX9" s="431"/>
      <c r="BY9" s="431"/>
      <c r="BZ9" s="431"/>
      <c r="CA9" s="431"/>
      <c r="CB9" s="431"/>
      <c r="CC9" s="432"/>
      <c r="CD9" s="433" t="s">
        <v>116</v>
      </c>
      <c r="CE9" s="434"/>
      <c r="CF9" s="434"/>
      <c r="CG9" s="434"/>
      <c r="CH9" s="434"/>
      <c r="CI9" s="434"/>
      <c r="CJ9" s="434"/>
      <c r="CK9" s="434"/>
      <c r="CL9" s="434"/>
      <c r="CM9" s="434"/>
      <c r="CN9" s="434"/>
      <c r="CO9" s="434"/>
      <c r="CP9" s="434"/>
      <c r="CQ9" s="434"/>
      <c r="CR9" s="434"/>
      <c r="CS9" s="435"/>
      <c r="CT9" s="427">
        <v>24.8</v>
      </c>
      <c r="CU9" s="428"/>
      <c r="CV9" s="428"/>
      <c r="CW9" s="428"/>
      <c r="CX9" s="428"/>
      <c r="CY9" s="428"/>
      <c r="CZ9" s="428"/>
      <c r="DA9" s="429"/>
      <c r="DB9" s="427">
        <v>24.1</v>
      </c>
      <c r="DC9" s="428"/>
      <c r="DD9" s="428"/>
      <c r="DE9" s="428"/>
      <c r="DF9" s="428"/>
      <c r="DG9" s="428"/>
      <c r="DH9" s="428"/>
      <c r="DI9" s="429"/>
      <c r="DJ9" s="184"/>
      <c r="DK9" s="184"/>
      <c r="DL9" s="184"/>
      <c r="DM9" s="184"/>
      <c r="DN9" s="184"/>
      <c r="DO9" s="184"/>
    </row>
    <row r="10" spans="1:119" ht="18.75" customHeight="1" thickBot="1" x14ac:dyDescent="0.2">
      <c r="A10" s="185"/>
      <c r="B10" s="424"/>
      <c r="C10" s="425"/>
      <c r="D10" s="425"/>
      <c r="E10" s="425"/>
      <c r="F10" s="425"/>
      <c r="G10" s="425"/>
      <c r="H10" s="425"/>
      <c r="I10" s="425"/>
      <c r="J10" s="425"/>
      <c r="K10" s="473"/>
      <c r="L10" s="480" t="s">
        <v>117</v>
      </c>
      <c r="M10" s="460"/>
      <c r="N10" s="460"/>
      <c r="O10" s="460"/>
      <c r="P10" s="460"/>
      <c r="Q10" s="461"/>
      <c r="R10" s="481">
        <v>5351</v>
      </c>
      <c r="S10" s="482"/>
      <c r="T10" s="482"/>
      <c r="U10" s="482"/>
      <c r="V10" s="483"/>
      <c r="W10" s="418"/>
      <c r="X10" s="419"/>
      <c r="Y10" s="419"/>
      <c r="Z10" s="419"/>
      <c r="AA10" s="419"/>
      <c r="AB10" s="419"/>
      <c r="AC10" s="419"/>
      <c r="AD10" s="419"/>
      <c r="AE10" s="419"/>
      <c r="AF10" s="419"/>
      <c r="AG10" s="419"/>
      <c r="AH10" s="419"/>
      <c r="AI10" s="419"/>
      <c r="AJ10" s="419"/>
      <c r="AK10" s="419"/>
      <c r="AL10" s="422"/>
      <c r="AM10" s="459" t="s">
        <v>118</v>
      </c>
      <c r="AN10" s="460"/>
      <c r="AO10" s="460"/>
      <c r="AP10" s="460"/>
      <c r="AQ10" s="460"/>
      <c r="AR10" s="460"/>
      <c r="AS10" s="460"/>
      <c r="AT10" s="461"/>
      <c r="AU10" s="462" t="s">
        <v>119</v>
      </c>
      <c r="AV10" s="463"/>
      <c r="AW10" s="463"/>
      <c r="AX10" s="463"/>
      <c r="AY10" s="464" t="s">
        <v>120</v>
      </c>
      <c r="AZ10" s="465"/>
      <c r="BA10" s="465"/>
      <c r="BB10" s="465"/>
      <c r="BC10" s="465"/>
      <c r="BD10" s="465"/>
      <c r="BE10" s="465"/>
      <c r="BF10" s="465"/>
      <c r="BG10" s="465"/>
      <c r="BH10" s="465"/>
      <c r="BI10" s="465"/>
      <c r="BJ10" s="465"/>
      <c r="BK10" s="465"/>
      <c r="BL10" s="465"/>
      <c r="BM10" s="466"/>
      <c r="BN10" s="430">
        <v>70</v>
      </c>
      <c r="BO10" s="431"/>
      <c r="BP10" s="431"/>
      <c r="BQ10" s="431"/>
      <c r="BR10" s="431"/>
      <c r="BS10" s="431"/>
      <c r="BT10" s="431"/>
      <c r="BU10" s="432"/>
      <c r="BV10" s="430">
        <v>171</v>
      </c>
      <c r="BW10" s="431"/>
      <c r="BX10" s="431"/>
      <c r="BY10" s="431"/>
      <c r="BZ10" s="431"/>
      <c r="CA10" s="431"/>
      <c r="CB10" s="431"/>
      <c r="CC10" s="432"/>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4"/>
      <c r="C11" s="425"/>
      <c r="D11" s="425"/>
      <c r="E11" s="425"/>
      <c r="F11" s="425"/>
      <c r="G11" s="425"/>
      <c r="H11" s="425"/>
      <c r="I11" s="425"/>
      <c r="J11" s="425"/>
      <c r="K11" s="473"/>
      <c r="L11" s="484" t="s">
        <v>122</v>
      </c>
      <c r="M11" s="485"/>
      <c r="N11" s="485"/>
      <c r="O11" s="485"/>
      <c r="P11" s="485"/>
      <c r="Q11" s="486"/>
      <c r="R11" s="487" t="s">
        <v>123</v>
      </c>
      <c r="S11" s="488"/>
      <c r="T11" s="488"/>
      <c r="U11" s="488"/>
      <c r="V11" s="489"/>
      <c r="W11" s="418"/>
      <c r="X11" s="419"/>
      <c r="Y11" s="419"/>
      <c r="Z11" s="419"/>
      <c r="AA11" s="419"/>
      <c r="AB11" s="419"/>
      <c r="AC11" s="419"/>
      <c r="AD11" s="419"/>
      <c r="AE11" s="419"/>
      <c r="AF11" s="419"/>
      <c r="AG11" s="419"/>
      <c r="AH11" s="419"/>
      <c r="AI11" s="419"/>
      <c r="AJ11" s="419"/>
      <c r="AK11" s="419"/>
      <c r="AL11" s="422"/>
      <c r="AM11" s="459" t="s">
        <v>124</v>
      </c>
      <c r="AN11" s="460"/>
      <c r="AO11" s="460"/>
      <c r="AP11" s="460"/>
      <c r="AQ11" s="460"/>
      <c r="AR11" s="460"/>
      <c r="AS11" s="460"/>
      <c r="AT11" s="461"/>
      <c r="AU11" s="462" t="s">
        <v>125</v>
      </c>
      <c r="AV11" s="463"/>
      <c r="AW11" s="463"/>
      <c r="AX11" s="463"/>
      <c r="AY11" s="464" t="s">
        <v>126</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127</v>
      </c>
      <c r="CE11" s="434"/>
      <c r="CF11" s="434"/>
      <c r="CG11" s="434"/>
      <c r="CH11" s="434"/>
      <c r="CI11" s="434"/>
      <c r="CJ11" s="434"/>
      <c r="CK11" s="434"/>
      <c r="CL11" s="434"/>
      <c r="CM11" s="434"/>
      <c r="CN11" s="434"/>
      <c r="CO11" s="434"/>
      <c r="CP11" s="434"/>
      <c r="CQ11" s="434"/>
      <c r="CR11" s="434"/>
      <c r="CS11" s="435"/>
      <c r="CT11" s="470" t="s">
        <v>128</v>
      </c>
      <c r="CU11" s="471"/>
      <c r="CV11" s="471"/>
      <c r="CW11" s="471"/>
      <c r="CX11" s="471"/>
      <c r="CY11" s="471"/>
      <c r="CZ11" s="471"/>
      <c r="DA11" s="472"/>
      <c r="DB11" s="470" t="s">
        <v>128</v>
      </c>
      <c r="DC11" s="471"/>
      <c r="DD11" s="471"/>
      <c r="DE11" s="471"/>
      <c r="DF11" s="471"/>
      <c r="DG11" s="471"/>
      <c r="DH11" s="471"/>
      <c r="DI11" s="472"/>
      <c r="DJ11" s="184"/>
      <c r="DK11" s="184"/>
      <c r="DL11" s="184"/>
      <c r="DM11" s="184"/>
      <c r="DN11" s="184"/>
      <c r="DO11" s="184"/>
    </row>
    <row r="12" spans="1:119" ht="18.75" customHeight="1" x14ac:dyDescent="0.15">
      <c r="A12" s="185"/>
      <c r="B12" s="490" t="s">
        <v>129</v>
      </c>
      <c r="C12" s="491"/>
      <c r="D12" s="491"/>
      <c r="E12" s="491"/>
      <c r="F12" s="491"/>
      <c r="G12" s="491"/>
      <c r="H12" s="491"/>
      <c r="I12" s="491"/>
      <c r="J12" s="491"/>
      <c r="K12" s="492"/>
      <c r="L12" s="499" t="s">
        <v>130</v>
      </c>
      <c r="M12" s="500"/>
      <c r="N12" s="500"/>
      <c r="O12" s="500"/>
      <c r="P12" s="500"/>
      <c r="Q12" s="501"/>
      <c r="R12" s="502">
        <v>4580</v>
      </c>
      <c r="S12" s="503"/>
      <c r="T12" s="503"/>
      <c r="U12" s="503"/>
      <c r="V12" s="504"/>
      <c r="W12" s="505" t="s">
        <v>1</v>
      </c>
      <c r="X12" s="463"/>
      <c r="Y12" s="463"/>
      <c r="Z12" s="463"/>
      <c r="AA12" s="463"/>
      <c r="AB12" s="506"/>
      <c r="AC12" s="507" t="s">
        <v>131</v>
      </c>
      <c r="AD12" s="508"/>
      <c r="AE12" s="508"/>
      <c r="AF12" s="508"/>
      <c r="AG12" s="509"/>
      <c r="AH12" s="507" t="s">
        <v>132</v>
      </c>
      <c r="AI12" s="508"/>
      <c r="AJ12" s="508"/>
      <c r="AK12" s="508"/>
      <c r="AL12" s="510"/>
      <c r="AM12" s="459" t="s">
        <v>133</v>
      </c>
      <c r="AN12" s="460"/>
      <c r="AO12" s="460"/>
      <c r="AP12" s="460"/>
      <c r="AQ12" s="460"/>
      <c r="AR12" s="460"/>
      <c r="AS12" s="460"/>
      <c r="AT12" s="461"/>
      <c r="AU12" s="462" t="s">
        <v>105</v>
      </c>
      <c r="AV12" s="463"/>
      <c r="AW12" s="463"/>
      <c r="AX12" s="463"/>
      <c r="AY12" s="464" t="s">
        <v>134</v>
      </c>
      <c r="AZ12" s="465"/>
      <c r="BA12" s="465"/>
      <c r="BB12" s="465"/>
      <c r="BC12" s="465"/>
      <c r="BD12" s="465"/>
      <c r="BE12" s="465"/>
      <c r="BF12" s="465"/>
      <c r="BG12" s="465"/>
      <c r="BH12" s="465"/>
      <c r="BI12" s="465"/>
      <c r="BJ12" s="465"/>
      <c r="BK12" s="465"/>
      <c r="BL12" s="465"/>
      <c r="BM12" s="466"/>
      <c r="BN12" s="430">
        <v>77000</v>
      </c>
      <c r="BO12" s="431"/>
      <c r="BP12" s="431"/>
      <c r="BQ12" s="431"/>
      <c r="BR12" s="431"/>
      <c r="BS12" s="431"/>
      <c r="BT12" s="431"/>
      <c r="BU12" s="432"/>
      <c r="BV12" s="430">
        <v>18000</v>
      </c>
      <c r="BW12" s="431"/>
      <c r="BX12" s="431"/>
      <c r="BY12" s="431"/>
      <c r="BZ12" s="431"/>
      <c r="CA12" s="431"/>
      <c r="CB12" s="431"/>
      <c r="CC12" s="432"/>
      <c r="CD12" s="433" t="s">
        <v>135</v>
      </c>
      <c r="CE12" s="434"/>
      <c r="CF12" s="434"/>
      <c r="CG12" s="434"/>
      <c r="CH12" s="434"/>
      <c r="CI12" s="434"/>
      <c r="CJ12" s="434"/>
      <c r="CK12" s="434"/>
      <c r="CL12" s="434"/>
      <c r="CM12" s="434"/>
      <c r="CN12" s="434"/>
      <c r="CO12" s="434"/>
      <c r="CP12" s="434"/>
      <c r="CQ12" s="434"/>
      <c r="CR12" s="434"/>
      <c r="CS12" s="435"/>
      <c r="CT12" s="470" t="s">
        <v>136</v>
      </c>
      <c r="CU12" s="471"/>
      <c r="CV12" s="471"/>
      <c r="CW12" s="471"/>
      <c r="CX12" s="471"/>
      <c r="CY12" s="471"/>
      <c r="CZ12" s="471"/>
      <c r="DA12" s="472"/>
      <c r="DB12" s="470" t="s">
        <v>136</v>
      </c>
      <c r="DC12" s="471"/>
      <c r="DD12" s="471"/>
      <c r="DE12" s="471"/>
      <c r="DF12" s="471"/>
      <c r="DG12" s="471"/>
      <c r="DH12" s="471"/>
      <c r="DI12" s="472"/>
      <c r="DJ12" s="184"/>
      <c r="DK12" s="184"/>
      <c r="DL12" s="184"/>
      <c r="DM12" s="184"/>
      <c r="DN12" s="184"/>
      <c r="DO12" s="184"/>
    </row>
    <row r="13" spans="1:119" ht="18.75" customHeight="1" x14ac:dyDescent="0.15">
      <c r="A13" s="185"/>
      <c r="B13" s="493"/>
      <c r="C13" s="494"/>
      <c r="D13" s="494"/>
      <c r="E13" s="494"/>
      <c r="F13" s="494"/>
      <c r="G13" s="494"/>
      <c r="H13" s="494"/>
      <c r="I13" s="494"/>
      <c r="J13" s="494"/>
      <c r="K13" s="495"/>
      <c r="L13" s="195"/>
      <c r="M13" s="521" t="s">
        <v>137</v>
      </c>
      <c r="N13" s="522"/>
      <c r="O13" s="522"/>
      <c r="P13" s="522"/>
      <c r="Q13" s="523"/>
      <c r="R13" s="514">
        <v>4563</v>
      </c>
      <c r="S13" s="515"/>
      <c r="T13" s="515"/>
      <c r="U13" s="515"/>
      <c r="V13" s="516"/>
      <c r="W13" s="446" t="s">
        <v>138</v>
      </c>
      <c r="X13" s="447"/>
      <c r="Y13" s="447"/>
      <c r="Z13" s="447"/>
      <c r="AA13" s="447"/>
      <c r="AB13" s="437"/>
      <c r="AC13" s="481">
        <v>370</v>
      </c>
      <c r="AD13" s="482"/>
      <c r="AE13" s="482"/>
      <c r="AF13" s="482"/>
      <c r="AG13" s="524"/>
      <c r="AH13" s="481">
        <v>353</v>
      </c>
      <c r="AI13" s="482"/>
      <c r="AJ13" s="482"/>
      <c r="AK13" s="482"/>
      <c r="AL13" s="483"/>
      <c r="AM13" s="459" t="s">
        <v>139</v>
      </c>
      <c r="AN13" s="460"/>
      <c r="AO13" s="460"/>
      <c r="AP13" s="460"/>
      <c r="AQ13" s="460"/>
      <c r="AR13" s="460"/>
      <c r="AS13" s="460"/>
      <c r="AT13" s="461"/>
      <c r="AU13" s="462" t="s">
        <v>140</v>
      </c>
      <c r="AV13" s="463"/>
      <c r="AW13" s="463"/>
      <c r="AX13" s="463"/>
      <c r="AY13" s="464" t="s">
        <v>141</v>
      </c>
      <c r="AZ13" s="465"/>
      <c r="BA13" s="465"/>
      <c r="BB13" s="465"/>
      <c r="BC13" s="465"/>
      <c r="BD13" s="465"/>
      <c r="BE13" s="465"/>
      <c r="BF13" s="465"/>
      <c r="BG13" s="465"/>
      <c r="BH13" s="465"/>
      <c r="BI13" s="465"/>
      <c r="BJ13" s="465"/>
      <c r="BK13" s="465"/>
      <c r="BL13" s="465"/>
      <c r="BM13" s="466"/>
      <c r="BN13" s="430">
        <v>-65560</v>
      </c>
      <c r="BO13" s="431"/>
      <c r="BP13" s="431"/>
      <c r="BQ13" s="431"/>
      <c r="BR13" s="431"/>
      <c r="BS13" s="431"/>
      <c r="BT13" s="431"/>
      <c r="BU13" s="432"/>
      <c r="BV13" s="430">
        <v>-121342</v>
      </c>
      <c r="BW13" s="431"/>
      <c r="BX13" s="431"/>
      <c r="BY13" s="431"/>
      <c r="BZ13" s="431"/>
      <c r="CA13" s="431"/>
      <c r="CB13" s="431"/>
      <c r="CC13" s="432"/>
      <c r="CD13" s="433" t="s">
        <v>142</v>
      </c>
      <c r="CE13" s="434"/>
      <c r="CF13" s="434"/>
      <c r="CG13" s="434"/>
      <c r="CH13" s="434"/>
      <c r="CI13" s="434"/>
      <c r="CJ13" s="434"/>
      <c r="CK13" s="434"/>
      <c r="CL13" s="434"/>
      <c r="CM13" s="434"/>
      <c r="CN13" s="434"/>
      <c r="CO13" s="434"/>
      <c r="CP13" s="434"/>
      <c r="CQ13" s="434"/>
      <c r="CR13" s="434"/>
      <c r="CS13" s="435"/>
      <c r="CT13" s="427">
        <v>11.8</v>
      </c>
      <c r="CU13" s="428"/>
      <c r="CV13" s="428"/>
      <c r="CW13" s="428"/>
      <c r="CX13" s="428"/>
      <c r="CY13" s="428"/>
      <c r="CZ13" s="428"/>
      <c r="DA13" s="429"/>
      <c r="DB13" s="427">
        <v>11.9</v>
      </c>
      <c r="DC13" s="428"/>
      <c r="DD13" s="428"/>
      <c r="DE13" s="428"/>
      <c r="DF13" s="428"/>
      <c r="DG13" s="428"/>
      <c r="DH13" s="428"/>
      <c r="DI13" s="429"/>
      <c r="DJ13" s="184"/>
      <c r="DK13" s="184"/>
      <c r="DL13" s="184"/>
      <c r="DM13" s="184"/>
      <c r="DN13" s="184"/>
      <c r="DO13" s="184"/>
    </row>
    <row r="14" spans="1:119" ht="18.75" customHeight="1" thickBot="1" x14ac:dyDescent="0.2">
      <c r="A14" s="185"/>
      <c r="B14" s="493"/>
      <c r="C14" s="494"/>
      <c r="D14" s="494"/>
      <c r="E14" s="494"/>
      <c r="F14" s="494"/>
      <c r="G14" s="494"/>
      <c r="H14" s="494"/>
      <c r="I14" s="494"/>
      <c r="J14" s="494"/>
      <c r="K14" s="495"/>
      <c r="L14" s="511" t="s">
        <v>143</v>
      </c>
      <c r="M14" s="512"/>
      <c r="N14" s="512"/>
      <c r="O14" s="512"/>
      <c r="P14" s="512"/>
      <c r="Q14" s="513"/>
      <c r="R14" s="514">
        <v>4710</v>
      </c>
      <c r="S14" s="515"/>
      <c r="T14" s="515"/>
      <c r="U14" s="515"/>
      <c r="V14" s="516"/>
      <c r="W14" s="420"/>
      <c r="X14" s="421"/>
      <c r="Y14" s="421"/>
      <c r="Z14" s="421"/>
      <c r="AA14" s="421"/>
      <c r="AB14" s="410"/>
      <c r="AC14" s="517">
        <v>16.2</v>
      </c>
      <c r="AD14" s="518"/>
      <c r="AE14" s="518"/>
      <c r="AF14" s="518"/>
      <c r="AG14" s="519"/>
      <c r="AH14" s="517">
        <v>15</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144</v>
      </c>
      <c r="CE14" s="526"/>
      <c r="CF14" s="526"/>
      <c r="CG14" s="526"/>
      <c r="CH14" s="526"/>
      <c r="CI14" s="526"/>
      <c r="CJ14" s="526"/>
      <c r="CK14" s="526"/>
      <c r="CL14" s="526"/>
      <c r="CM14" s="526"/>
      <c r="CN14" s="526"/>
      <c r="CO14" s="526"/>
      <c r="CP14" s="526"/>
      <c r="CQ14" s="526"/>
      <c r="CR14" s="526"/>
      <c r="CS14" s="527"/>
      <c r="CT14" s="528">
        <v>81.5</v>
      </c>
      <c r="CU14" s="529"/>
      <c r="CV14" s="529"/>
      <c r="CW14" s="529"/>
      <c r="CX14" s="529"/>
      <c r="CY14" s="529"/>
      <c r="CZ14" s="529"/>
      <c r="DA14" s="530"/>
      <c r="DB14" s="528">
        <v>83.5</v>
      </c>
      <c r="DC14" s="529"/>
      <c r="DD14" s="529"/>
      <c r="DE14" s="529"/>
      <c r="DF14" s="529"/>
      <c r="DG14" s="529"/>
      <c r="DH14" s="529"/>
      <c r="DI14" s="530"/>
      <c r="DJ14" s="184"/>
      <c r="DK14" s="184"/>
      <c r="DL14" s="184"/>
      <c r="DM14" s="184"/>
      <c r="DN14" s="184"/>
      <c r="DO14" s="184"/>
    </row>
    <row r="15" spans="1:119" ht="18.75" customHeight="1" x14ac:dyDescent="0.15">
      <c r="A15" s="185"/>
      <c r="B15" s="493"/>
      <c r="C15" s="494"/>
      <c r="D15" s="494"/>
      <c r="E15" s="494"/>
      <c r="F15" s="494"/>
      <c r="G15" s="494"/>
      <c r="H15" s="494"/>
      <c r="I15" s="494"/>
      <c r="J15" s="494"/>
      <c r="K15" s="495"/>
      <c r="L15" s="195"/>
      <c r="M15" s="521" t="s">
        <v>145</v>
      </c>
      <c r="N15" s="522"/>
      <c r="O15" s="522"/>
      <c r="P15" s="522"/>
      <c r="Q15" s="523"/>
      <c r="R15" s="514">
        <v>4693</v>
      </c>
      <c r="S15" s="515"/>
      <c r="T15" s="515"/>
      <c r="U15" s="515"/>
      <c r="V15" s="516"/>
      <c r="W15" s="446" t="s">
        <v>146</v>
      </c>
      <c r="X15" s="447"/>
      <c r="Y15" s="447"/>
      <c r="Z15" s="447"/>
      <c r="AA15" s="447"/>
      <c r="AB15" s="437"/>
      <c r="AC15" s="481">
        <v>512</v>
      </c>
      <c r="AD15" s="482"/>
      <c r="AE15" s="482"/>
      <c r="AF15" s="482"/>
      <c r="AG15" s="524"/>
      <c r="AH15" s="481">
        <v>623</v>
      </c>
      <c r="AI15" s="482"/>
      <c r="AJ15" s="482"/>
      <c r="AK15" s="482"/>
      <c r="AL15" s="483"/>
      <c r="AM15" s="459"/>
      <c r="AN15" s="460"/>
      <c r="AO15" s="460"/>
      <c r="AP15" s="460"/>
      <c r="AQ15" s="460"/>
      <c r="AR15" s="460"/>
      <c r="AS15" s="460"/>
      <c r="AT15" s="461"/>
      <c r="AU15" s="462"/>
      <c r="AV15" s="463"/>
      <c r="AW15" s="463"/>
      <c r="AX15" s="463"/>
      <c r="AY15" s="390" t="s">
        <v>147</v>
      </c>
      <c r="AZ15" s="391"/>
      <c r="BA15" s="391"/>
      <c r="BB15" s="391"/>
      <c r="BC15" s="391"/>
      <c r="BD15" s="391"/>
      <c r="BE15" s="391"/>
      <c r="BF15" s="391"/>
      <c r="BG15" s="391"/>
      <c r="BH15" s="391"/>
      <c r="BI15" s="391"/>
      <c r="BJ15" s="391"/>
      <c r="BK15" s="391"/>
      <c r="BL15" s="391"/>
      <c r="BM15" s="392"/>
      <c r="BN15" s="393">
        <v>470398</v>
      </c>
      <c r="BO15" s="394"/>
      <c r="BP15" s="394"/>
      <c r="BQ15" s="394"/>
      <c r="BR15" s="394"/>
      <c r="BS15" s="394"/>
      <c r="BT15" s="394"/>
      <c r="BU15" s="395"/>
      <c r="BV15" s="393">
        <v>466084</v>
      </c>
      <c r="BW15" s="394"/>
      <c r="BX15" s="394"/>
      <c r="BY15" s="394"/>
      <c r="BZ15" s="394"/>
      <c r="CA15" s="394"/>
      <c r="CB15" s="394"/>
      <c r="CC15" s="395"/>
      <c r="CD15" s="531" t="s">
        <v>148</v>
      </c>
      <c r="CE15" s="532"/>
      <c r="CF15" s="532"/>
      <c r="CG15" s="532"/>
      <c r="CH15" s="532"/>
      <c r="CI15" s="532"/>
      <c r="CJ15" s="532"/>
      <c r="CK15" s="532"/>
      <c r="CL15" s="532"/>
      <c r="CM15" s="532"/>
      <c r="CN15" s="532"/>
      <c r="CO15" s="532"/>
      <c r="CP15" s="532"/>
      <c r="CQ15" s="532"/>
      <c r="CR15" s="532"/>
      <c r="CS15" s="53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3"/>
      <c r="C16" s="494"/>
      <c r="D16" s="494"/>
      <c r="E16" s="494"/>
      <c r="F16" s="494"/>
      <c r="G16" s="494"/>
      <c r="H16" s="494"/>
      <c r="I16" s="494"/>
      <c r="J16" s="494"/>
      <c r="K16" s="495"/>
      <c r="L16" s="511" t="s">
        <v>149</v>
      </c>
      <c r="M16" s="542"/>
      <c r="N16" s="542"/>
      <c r="O16" s="542"/>
      <c r="P16" s="542"/>
      <c r="Q16" s="543"/>
      <c r="R16" s="534" t="s">
        <v>150</v>
      </c>
      <c r="S16" s="535"/>
      <c r="T16" s="535"/>
      <c r="U16" s="535"/>
      <c r="V16" s="536"/>
      <c r="W16" s="420"/>
      <c r="X16" s="421"/>
      <c r="Y16" s="421"/>
      <c r="Z16" s="421"/>
      <c r="AA16" s="421"/>
      <c r="AB16" s="410"/>
      <c r="AC16" s="517">
        <v>22.4</v>
      </c>
      <c r="AD16" s="518"/>
      <c r="AE16" s="518"/>
      <c r="AF16" s="518"/>
      <c r="AG16" s="519"/>
      <c r="AH16" s="517">
        <v>26.4</v>
      </c>
      <c r="AI16" s="518"/>
      <c r="AJ16" s="518"/>
      <c r="AK16" s="518"/>
      <c r="AL16" s="520"/>
      <c r="AM16" s="459"/>
      <c r="AN16" s="460"/>
      <c r="AO16" s="460"/>
      <c r="AP16" s="460"/>
      <c r="AQ16" s="460"/>
      <c r="AR16" s="460"/>
      <c r="AS16" s="460"/>
      <c r="AT16" s="461"/>
      <c r="AU16" s="462"/>
      <c r="AV16" s="463"/>
      <c r="AW16" s="463"/>
      <c r="AX16" s="463"/>
      <c r="AY16" s="464" t="s">
        <v>151</v>
      </c>
      <c r="AZ16" s="465"/>
      <c r="BA16" s="465"/>
      <c r="BB16" s="465"/>
      <c r="BC16" s="465"/>
      <c r="BD16" s="465"/>
      <c r="BE16" s="465"/>
      <c r="BF16" s="465"/>
      <c r="BG16" s="465"/>
      <c r="BH16" s="465"/>
      <c r="BI16" s="465"/>
      <c r="BJ16" s="465"/>
      <c r="BK16" s="465"/>
      <c r="BL16" s="465"/>
      <c r="BM16" s="466"/>
      <c r="BN16" s="430">
        <v>3472647</v>
      </c>
      <c r="BO16" s="431"/>
      <c r="BP16" s="431"/>
      <c r="BQ16" s="431"/>
      <c r="BR16" s="431"/>
      <c r="BS16" s="431"/>
      <c r="BT16" s="431"/>
      <c r="BU16" s="432"/>
      <c r="BV16" s="430">
        <v>3406101</v>
      </c>
      <c r="BW16" s="431"/>
      <c r="BX16" s="431"/>
      <c r="BY16" s="431"/>
      <c r="BZ16" s="431"/>
      <c r="CA16" s="431"/>
      <c r="CB16" s="431"/>
      <c r="CC16" s="432"/>
      <c r="CD16" s="199"/>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4"/>
      <c r="DK16" s="184"/>
      <c r="DL16" s="184"/>
      <c r="DM16" s="184"/>
      <c r="DN16" s="184"/>
      <c r="DO16" s="184"/>
    </row>
    <row r="17" spans="1:119" ht="18.75" customHeight="1" thickBot="1" x14ac:dyDescent="0.2">
      <c r="A17" s="185"/>
      <c r="B17" s="496"/>
      <c r="C17" s="497"/>
      <c r="D17" s="497"/>
      <c r="E17" s="497"/>
      <c r="F17" s="497"/>
      <c r="G17" s="497"/>
      <c r="H17" s="497"/>
      <c r="I17" s="497"/>
      <c r="J17" s="497"/>
      <c r="K17" s="498"/>
      <c r="L17" s="200"/>
      <c r="M17" s="537" t="s">
        <v>152</v>
      </c>
      <c r="N17" s="538"/>
      <c r="O17" s="538"/>
      <c r="P17" s="538"/>
      <c r="Q17" s="539"/>
      <c r="R17" s="534" t="s">
        <v>150</v>
      </c>
      <c r="S17" s="535"/>
      <c r="T17" s="535"/>
      <c r="U17" s="535"/>
      <c r="V17" s="536"/>
      <c r="W17" s="446" t="s">
        <v>153</v>
      </c>
      <c r="X17" s="447"/>
      <c r="Y17" s="447"/>
      <c r="Z17" s="447"/>
      <c r="AA17" s="447"/>
      <c r="AB17" s="437"/>
      <c r="AC17" s="481">
        <v>1407</v>
      </c>
      <c r="AD17" s="482"/>
      <c r="AE17" s="482"/>
      <c r="AF17" s="482"/>
      <c r="AG17" s="524"/>
      <c r="AH17" s="481">
        <v>1384</v>
      </c>
      <c r="AI17" s="482"/>
      <c r="AJ17" s="482"/>
      <c r="AK17" s="482"/>
      <c r="AL17" s="483"/>
      <c r="AM17" s="459"/>
      <c r="AN17" s="460"/>
      <c r="AO17" s="460"/>
      <c r="AP17" s="460"/>
      <c r="AQ17" s="460"/>
      <c r="AR17" s="460"/>
      <c r="AS17" s="460"/>
      <c r="AT17" s="461"/>
      <c r="AU17" s="462"/>
      <c r="AV17" s="463"/>
      <c r="AW17" s="463"/>
      <c r="AX17" s="463"/>
      <c r="AY17" s="464" t="s">
        <v>154</v>
      </c>
      <c r="AZ17" s="465"/>
      <c r="BA17" s="465"/>
      <c r="BB17" s="465"/>
      <c r="BC17" s="465"/>
      <c r="BD17" s="465"/>
      <c r="BE17" s="465"/>
      <c r="BF17" s="465"/>
      <c r="BG17" s="465"/>
      <c r="BH17" s="465"/>
      <c r="BI17" s="465"/>
      <c r="BJ17" s="465"/>
      <c r="BK17" s="465"/>
      <c r="BL17" s="465"/>
      <c r="BM17" s="466"/>
      <c r="BN17" s="430">
        <v>575209</v>
      </c>
      <c r="BO17" s="431"/>
      <c r="BP17" s="431"/>
      <c r="BQ17" s="431"/>
      <c r="BR17" s="431"/>
      <c r="BS17" s="431"/>
      <c r="BT17" s="431"/>
      <c r="BU17" s="432"/>
      <c r="BV17" s="430">
        <v>574437</v>
      </c>
      <c r="BW17" s="431"/>
      <c r="BX17" s="431"/>
      <c r="BY17" s="431"/>
      <c r="BZ17" s="431"/>
      <c r="CA17" s="431"/>
      <c r="CB17" s="431"/>
      <c r="CC17" s="432"/>
      <c r="CD17" s="199"/>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4"/>
      <c r="DK17" s="184"/>
      <c r="DL17" s="184"/>
      <c r="DM17" s="184"/>
      <c r="DN17" s="184"/>
      <c r="DO17" s="184"/>
    </row>
    <row r="18" spans="1:119" ht="18.75" customHeight="1" thickBot="1" x14ac:dyDescent="0.2">
      <c r="A18" s="185"/>
      <c r="B18" s="544" t="s">
        <v>155</v>
      </c>
      <c r="C18" s="473"/>
      <c r="D18" s="473"/>
      <c r="E18" s="545"/>
      <c r="F18" s="545"/>
      <c r="G18" s="545"/>
      <c r="H18" s="545"/>
      <c r="I18" s="545"/>
      <c r="J18" s="545"/>
      <c r="K18" s="545"/>
      <c r="L18" s="546">
        <v>282.92</v>
      </c>
      <c r="M18" s="546"/>
      <c r="N18" s="546"/>
      <c r="O18" s="546"/>
      <c r="P18" s="546"/>
      <c r="Q18" s="546"/>
      <c r="R18" s="547"/>
      <c r="S18" s="547"/>
      <c r="T18" s="547"/>
      <c r="U18" s="547"/>
      <c r="V18" s="548"/>
      <c r="W18" s="448"/>
      <c r="X18" s="449"/>
      <c r="Y18" s="449"/>
      <c r="Z18" s="449"/>
      <c r="AA18" s="449"/>
      <c r="AB18" s="440"/>
      <c r="AC18" s="549">
        <v>61.5</v>
      </c>
      <c r="AD18" s="550"/>
      <c r="AE18" s="550"/>
      <c r="AF18" s="550"/>
      <c r="AG18" s="551"/>
      <c r="AH18" s="549">
        <v>58.6</v>
      </c>
      <c r="AI18" s="550"/>
      <c r="AJ18" s="550"/>
      <c r="AK18" s="550"/>
      <c r="AL18" s="552"/>
      <c r="AM18" s="459"/>
      <c r="AN18" s="460"/>
      <c r="AO18" s="460"/>
      <c r="AP18" s="460"/>
      <c r="AQ18" s="460"/>
      <c r="AR18" s="460"/>
      <c r="AS18" s="460"/>
      <c r="AT18" s="461"/>
      <c r="AU18" s="462"/>
      <c r="AV18" s="463"/>
      <c r="AW18" s="463"/>
      <c r="AX18" s="463"/>
      <c r="AY18" s="464" t="s">
        <v>156</v>
      </c>
      <c r="AZ18" s="465"/>
      <c r="BA18" s="465"/>
      <c r="BB18" s="465"/>
      <c r="BC18" s="465"/>
      <c r="BD18" s="465"/>
      <c r="BE18" s="465"/>
      <c r="BF18" s="465"/>
      <c r="BG18" s="465"/>
      <c r="BH18" s="465"/>
      <c r="BI18" s="465"/>
      <c r="BJ18" s="465"/>
      <c r="BK18" s="465"/>
      <c r="BL18" s="465"/>
      <c r="BM18" s="466"/>
      <c r="BN18" s="430">
        <v>3417633</v>
      </c>
      <c r="BO18" s="431"/>
      <c r="BP18" s="431"/>
      <c r="BQ18" s="431"/>
      <c r="BR18" s="431"/>
      <c r="BS18" s="431"/>
      <c r="BT18" s="431"/>
      <c r="BU18" s="432"/>
      <c r="BV18" s="430">
        <v>3447347</v>
      </c>
      <c r="BW18" s="431"/>
      <c r="BX18" s="431"/>
      <c r="BY18" s="431"/>
      <c r="BZ18" s="431"/>
      <c r="CA18" s="431"/>
      <c r="CB18" s="431"/>
      <c r="CC18" s="432"/>
      <c r="CD18" s="199"/>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4"/>
      <c r="DK18" s="184"/>
      <c r="DL18" s="184"/>
      <c r="DM18" s="184"/>
      <c r="DN18" s="184"/>
      <c r="DO18" s="184"/>
    </row>
    <row r="19" spans="1:119" ht="18.75" customHeight="1" thickBot="1" x14ac:dyDescent="0.2">
      <c r="A19" s="185"/>
      <c r="B19" s="544" t="s">
        <v>157</v>
      </c>
      <c r="C19" s="473"/>
      <c r="D19" s="473"/>
      <c r="E19" s="545"/>
      <c r="F19" s="545"/>
      <c r="G19" s="545"/>
      <c r="H19" s="545"/>
      <c r="I19" s="545"/>
      <c r="J19" s="545"/>
      <c r="K19" s="545"/>
      <c r="L19" s="553">
        <v>17</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158</v>
      </c>
      <c r="AZ19" s="465"/>
      <c r="BA19" s="465"/>
      <c r="BB19" s="465"/>
      <c r="BC19" s="465"/>
      <c r="BD19" s="465"/>
      <c r="BE19" s="465"/>
      <c r="BF19" s="465"/>
      <c r="BG19" s="465"/>
      <c r="BH19" s="465"/>
      <c r="BI19" s="465"/>
      <c r="BJ19" s="465"/>
      <c r="BK19" s="465"/>
      <c r="BL19" s="465"/>
      <c r="BM19" s="466"/>
      <c r="BN19" s="430">
        <v>4495875</v>
      </c>
      <c r="BO19" s="431"/>
      <c r="BP19" s="431"/>
      <c r="BQ19" s="431"/>
      <c r="BR19" s="431"/>
      <c r="BS19" s="431"/>
      <c r="BT19" s="431"/>
      <c r="BU19" s="432"/>
      <c r="BV19" s="430">
        <v>4475906</v>
      </c>
      <c r="BW19" s="431"/>
      <c r="BX19" s="431"/>
      <c r="BY19" s="431"/>
      <c r="BZ19" s="431"/>
      <c r="CA19" s="431"/>
      <c r="CB19" s="431"/>
      <c r="CC19" s="432"/>
      <c r="CD19" s="199"/>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4"/>
      <c r="DK19" s="184"/>
      <c r="DL19" s="184"/>
      <c r="DM19" s="184"/>
      <c r="DN19" s="184"/>
      <c r="DO19" s="184"/>
    </row>
    <row r="20" spans="1:119" ht="18.75" customHeight="1" thickBot="1" x14ac:dyDescent="0.2">
      <c r="A20" s="185"/>
      <c r="B20" s="544" t="s">
        <v>159</v>
      </c>
      <c r="C20" s="473"/>
      <c r="D20" s="473"/>
      <c r="E20" s="545"/>
      <c r="F20" s="545"/>
      <c r="G20" s="545"/>
      <c r="H20" s="545"/>
      <c r="I20" s="545"/>
      <c r="J20" s="545"/>
      <c r="K20" s="545"/>
      <c r="L20" s="553">
        <v>2010</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199"/>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4"/>
      <c r="DK20" s="184"/>
      <c r="DL20" s="184"/>
      <c r="DM20" s="184"/>
      <c r="DN20" s="184"/>
      <c r="DO20" s="184"/>
    </row>
    <row r="21" spans="1:119" ht="18.75" customHeight="1" x14ac:dyDescent="0.15">
      <c r="A21" s="185"/>
      <c r="B21" s="564" t="s">
        <v>160</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199"/>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4"/>
      <c r="DK21" s="184"/>
      <c r="DL21" s="184"/>
      <c r="DM21" s="184"/>
      <c r="DN21" s="184"/>
      <c r="DO21" s="184"/>
    </row>
    <row r="22" spans="1:119" ht="18.75" customHeight="1" thickBot="1" x14ac:dyDescent="0.2">
      <c r="A22" s="185"/>
      <c r="B22" s="567" t="s">
        <v>161</v>
      </c>
      <c r="C22" s="568"/>
      <c r="D22" s="569"/>
      <c r="E22" s="442" t="s">
        <v>1</v>
      </c>
      <c r="F22" s="447"/>
      <c r="G22" s="447"/>
      <c r="H22" s="447"/>
      <c r="I22" s="447"/>
      <c r="J22" s="447"/>
      <c r="K22" s="437"/>
      <c r="L22" s="442" t="s">
        <v>162</v>
      </c>
      <c r="M22" s="447"/>
      <c r="N22" s="447"/>
      <c r="O22" s="447"/>
      <c r="P22" s="437"/>
      <c r="Q22" s="576" t="s">
        <v>163</v>
      </c>
      <c r="R22" s="577"/>
      <c r="S22" s="577"/>
      <c r="T22" s="577"/>
      <c r="U22" s="577"/>
      <c r="V22" s="578"/>
      <c r="W22" s="582" t="s">
        <v>164</v>
      </c>
      <c r="X22" s="568"/>
      <c r="Y22" s="569"/>
      <c r="Z22" s="442" t="s">
        <v>1</v>
      </c>
      <c r="AA22" s="447"/>
      <c r="AB22" s="447"/>
      <c r="AC22" s="447"/>
      <c r="AD22" s="447"/>
      <c r="AE22" s="447"/>
      <c r="AF22" s="447"/>
      <c r="AG22" s="437"/>
      <c r="AH22" s="595" t="s">
        <v>165</v>
      </c>
      <c r="AI22" s="447"/>
      <c r="AJ22" s="447"/>
      <c r="AK22" s="447"/>
      <c r="AL22" s="437"/>
      <c r="AM22" s="595" t="s">
        <v>166</v>
      </c>
      <c r="AN22" s="596"/>
      <c r="AO22" s="596"/>
      <c r="AP22" s="596"/>
      <c r="AQ22" s="596"/>
      <c r="AR22" s="597"/>
      <c r="AS22" s="576" t="s">
        <v>163</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199"/>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4"/>
      <c r="DK22" s="184"/>
      <c r="DL22" s="184"/>
      <c r="DM22" s="184"/>
      <c r="DN22" s="184"/>
      <c r="DO22" s="184"/>
    </row>
    <row r="23" spans="1:119" ht="18.75" customHeight="1" x14ac:dyDescent="0.15">
      <c r="A23" s="185"/>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167</v>
      </c>
      <c r="AZ23" s="391"/>
      <c r="BA23" s="391"/>
      <c r="BB23" s="391"/>
      <c r="BC23" s="391"/>
      <c r="BD23" s="391"/>
      <c r="BE23" s="391"/>
      <c r="BF23" s="391"/>
      <c r="BG23" s="391"/>
      <c r="BH23" s="391"/>
      <c r="BI23" s="391"/>
      <c r="BJ23" s="391"/>
      <c r="BK23" s="391"/>
      <c r="BL23" s="391"/>
      <c r="BM23" s="392"/>
      <c r="BN23" s="430">
        <v>9632024</v>
      </c>
      <c r="BO23" s="431"/>
      <c r="BP23" s="431"/>
      <c r="BQ23" s="431"/>
      <c r="BR23" s="431"/>
      <c r="BS23" s="431"/>
      <c r="BT23" s="431"/>
      <c r="BU23" s="432"/>
      <c r="BV23" s="430">
        <v>9499334</v>
      </c>
      <c r="BW23" s="431"/>
      <c r="BX23" s="431"/>
      <c r="BY23" s="431"/>
      <c r="BZ23" s="431"/>
      <c r="CA23" s="431"/>
      <c r="CB23" s="431"/>
      <c r="CC23" s="432"/>
      <c r="CD23" s="199"/>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4"/>
      <c r="DK23" s="184"/>
      <c r="DL23" s="184"/>
      <c r="DM23" s="184"/>
      <c r="DN23" s="184"/>
      <c r="DO23" s="184"/>
    </row>
    <row r="24" spans="1:119" ht="18.75" customHeight="1" thickBot="1" x14ac:dyDescent="0.2">
      <c r="A24" s="185"/>
      <c r="B24" s="570"/>
      <c r="C24" s="571"/>
      <c r="D24" s="572"/>
      <c r="E24" s="480" t="s">
        <v>168</v>
      </c>
      <c r="F24" s="460"/>
      <c r="G24" s="460"/>
      <c r="H24" s="460"/>
      <c r="I24" s="460"/>
      <c r="J24" s="460"/>
      <c r="K24" s="461"/>
      <c r="L24" s="481">
        <v>1</v>
      </c>
      <c r="M24" s="482"/>
      <c r="N24" s="482"/>
      <c r="O24" s="482"/>
      <c r="P24" s="524"/>
      <c r="Q24" s="481">
        <v>6937</v>
      </c>
      <c r="R24" s="482"/>
      <c r="S24" s="482"/>
      <c r="T24" s="482"/>
      <c r="U24" s="482"/>
      <c r="V24" s="524"/>
      <c r="W24" s="583"/>
      <c r="X24" s="571"/>
      <c r="Y24" s="572"/>
      <c r="Z24" s="480" t="s">
        <v>169</v>
      </c>
      <c r="AA24" s="460"/>
      <c r="AB24" s="460"/>
      <c r="AC24" s="460"/>
      <c r="AD24" s="460"/>
      <c r="AE24" s="460"/>
      <c r="AF24" s="460"/>
      <c r="AG24" s="461"/>
      <c r="AH24" s="481">
        <v>87</v>
      </c>
      <c r="AI24" s="482"/>
      <c r="AJ24" s="482"/>
      <c r="AK24" s="482"/>
      <c r="AL24" s="524"/>
      <c r="AM24" s="481">
        <v>265611</v>
      </c>
      <c r="AN24" s="482"/>
      <c r="AO24" s="482"/>
      <c r="AP24" s="482"/>
      <c r="AQ24" s="482"/>
      <c r="AR24" s="524"/>
      <c r="AS24" s="481">
        <v>3053</v>
      </c>
      <c r="AT24" s="482"/>
      <c r="AU24" s="482"/>
      <c r="AV24" s="482"/>
      <c r="AW24" s="482"/>
      <c r="AX24" s="483"/>
      <c r="AY24" s="603" t="s">
        <v>170</v>
      </c>
      <c r="AZ24" s="604"/>
      <c r="BA24" s="604"/>
      <c r="BB24" s="604"/>
      <c r="BC24" s="604"/>
      <c r="BD24" s="604"/>
      <c r="BE24" s="604"/>
      <c r="BF24" s="604"/>
      <c r="BG24" s="604"/>
      <c r="BH24" s="604"/>
      <c r="BI24" s="604"/>
      <c r="BJ24" s="604"/>
      <c r="BK24" s="604"/>
      <c r="BL24" s="604"/>
      <c r="BM24" s="605"/>
      <c r="BN24" s="430">
        <v>6023024</v>
      </c>
      <c r="BO24" s="431"/>
      <c r="BP24" s="431"/>
      <c r="BQ24" s="431"/>
      <c r="BR24" s="431"/>
      <c r="BS24" s="431"/>
      <c r="BT24" s="431"/>
      <c r="BU24" s="432"/>
      <c r="BV24" s="430">
        <v>5634590</v>
      </c>
      <c r="BW24" s="431"/>
      <c r="BX24" s="431"/>
      <c r="BY24" s="431"/>
      <c r="BZ24" s="431"/>
      <c r="CA24" s="431"/>
      <c r="CB24" s="431"/>
      <c r="CC24" s="432"/>
      <c r="CD24" s="199"/>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4"/>
      <c r="DK24" s="184"/>
      <c r="DL24" s="184"/>
      <c r="DM24" s="184"/>
      <c r="DN24" s="184"/>
      <c r="DO24" s="184"/>
    </row>
    <row r="25" spans="1:119" s="184" customFormat="1" ht="18.75" customHeight="1" x14ac:dyDescent="0.15">
      <c r="A25" s="185"/>
      <c r="B25" s="570"/>
      <c r="C25" s="571"/>
      <c r="D25" s="572"/>
      <c r="E25" s="480" t="s">
        <v>171</v>
      </c>
      <c r="F25" s="460"/>
      <c r="G25" s="460"/>
      <c r="H25" s="460"/>
      <c r="I25" s="460"/>
      <c r="J25" s="460"/>
      <c r="K25" s="461"/>
      <c r="L25" s="481">
        <v>1</v>
      </c>
      <c r="M25" s="482"/>
      <c r="N25" s="482"/>
      <c r="O25" s="482"/>
      <c r="P25" s="524"/>
      <c r="Q25" s="481">
        <v>6052</v>
      </c>
      <c r="R25" s="482"/>
      <c r="S25" s="482"/>
      <c r="T25" s="482"/>
      <c r="U25" s="482"/>
      <c r="V25" s="524"/>
      <c r="W25" s="583"/>
      <c r="X25" s="571"/>
      <c r="Y25" s="572"/>
      <c r="Z25" s="480" t="s">
        <v>172</v>
      </c>
      <c r="AA25" s="460"/>
      <c r="AB25" s="460"/>
      <c r="AC25" s="460"/>
      <c r="AD25" s="460"/>
      <c r="AE25" s="460"/>
      <c r="AF25" s="460"/>
      <c r="AG25" s="461"/>
      <c r="AH25" s="481" t="s">
        <v>173</v>
      </c>
      <c r="AI25" s="482"/>
      <c r="AJ25" s="482"/>
      <c r="AK25" s="482"/>
      <c r="AL25" s="524"/>
      <c r="AM25" s="481" t="s">
        <v>174</v>
      </c>
      <c r="AN25" s="482"/>
      <c r="AO25" s="482"/>
      <c r="AP25" s="482"/>
      <c r="AQ25" s="482"/>
      <c r="AR25" s="524"/>
      <c r="AS25" s="481" t="s">
        <v>136</v>
      </c>
      <c r="AT25" s="482"/>
      <c r="AU25" s="482"/>
      <c r="AV25" s="482"/>
      <c r="AW25" s="482"/>
      <c r="AX25" s="483"/>
      <c r="AY25" s="390" t="s">
        <v>175</v>
      </c>
      <c r="AZ25" s="391"/>
      <c r="BA25" s="391"/>
      <c r="BB25" s="391"/>
      <c r="BC25" s="391"/>
      <c r="BD25" s="391"/>
      <c r="BE25" s="391"/>
      <c r="BF25" s="391"/>
      <c r="BG25" s="391"/>
      <c r="BH25" s="391"/>
      <c r="BI25" s="391"/>
      <c r="BJ25" s="391"/>
      <c r="BK25" s="391"/>
      <c r="BL25" s="391"/>
      <c r="BM25" s="392"/>
      <c r="BN25" s="393">
        <v>134222</v>
      </c>
      <c r="BO25" s="394"/>
      <c r="BP25" s="394"/>
      <c r="BQ25" s="394"/>
      <c r="BR25" s="394"/>
      <c r="BS25" s="394"/>
      <c r="BT25" s="394"/>
      <c r="BU25" s="395"/>
      <c r="BV25" s="393">
        <v>215042</v>
      </c>
      <c r="BW25" s="394"/>
      <c r="BX25" s="394"/>
      <c r="BY25" s="394"/>
      <c r="BZ25" s="394"/>
      <c r="CA25" s="394"/>
      <c r="CB25" s="394"/>
      <c r="CC25" s="395"/>
      <c r="CD25" s="199"/>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4" customFormat="1" ht="18.75" customHeight="1" x14ac:dyDescent="0.15">
      <c r="A26" s="185"/>
      <c r="B26" s="570"/>
      <c r="C26" s="571"/>
      <c r="D26" s="572"/>
      <c r="E26" s="480" t="s">
        <v>176</v>
      </c>
      <c r="F26" s="460"/>
      <c r="G26" s="460"/>
      <c r="H26" s="460"/>
      <c r="I26" s="460"/>
      <c r="J26" s="460"/>
      <c r="K26" s="461"/>
      <c r="L26" s="481">
        <v>1</v>
      </c>
      <c r="M26" s="482"/>
      <c r="N26" s="482"/>
      <c r="O26" s="482"/>
      <c r="P26" s="524"/>
      <c r="Q26" s="481">
        <v>5339</v>
      </c>
      <c r="R26" s="482"/>
      <c r="S26" s="482"/>
      <c r="T26" s="482"/>
      <c r="U26" s="482"/>
      <c r="V26" s="524"/>
      <c r="W26" s="583"/>
      <c r="X26" s="571"/>
      <c r="Y26" s="572"/>
      <c r="Z26" s="480" t="s">
        <v>177</v>
      </c>
      <c r="AA26" s="593"/>
      <c r="AB26" s="593"/>
      <c r="AC26" s="593"/>
      <c r="AD26" s="593"/>
      <c r="AE26" s="593"/>
      <c r="AF26" s="593"/>
      <c r="AG26" s="594"/>
      <c r="AH26" s="481">
        <v>1</v>
      </c>
      <c r="AI26" s="482"/>
      <c r="AJ26" s="482"/>
      <c r="AK26" s="482"/>
      <c r="AL26" s="524"/>
      <c r="AM26" s="481" t="s">
        <v>178</v>
      </c>
      <c r="AN26" s="482"/>
      <c r="AO26" s="482"/>
      <c r="AP26" s="482"/>
      <c r="AQ26" s="482"/>
      <c r="AR26" s="524"/>
      <c r="AS26" s="481" t="s">
        <v>178</v>
      </c>
      <c r="AT26" s="482"/>
      <c r="AU26" s="482"/>
      <c r="AV26" s="482"/>
      <c r="AW26" s="482"/>
      <c r="AX26" s="483"/>
      <c r="AY26" s="433" t="s">
        <v>179</v>
      </c>
      <c r="AZ26" s="434"/>
      <c r="BA26" s="434"/>
      <c r="BB26" s="434"/>
      <c r="BC26" s="434"/>
      <c r="BD26" s="434"/>
      <c r="BE26" s="434"/>
      <c r="BF26" s="434"/>
      <c r="BG26" s="434"/>
      <c r="BH26" s="434"/>
      <c r="BI26" s="434"/>
      <c r="BJ26" s="434"/>
      <c r="BK26" s="434"/>
      <c r="BL26" s="434"/>
      <c r="BM26" s="435"/>
      <c r="BN26" s="430" t="s">
        <v>174</v>
      </c>
      <c r="BO26" s="431"/>
      <c r="BP26" s="431"/>
      <c r="BQ26" s="431"/>
      <c r="BR26" s="431"/>
      <c r="BS26" s="431"/>
      <c r="BT26" s="431"/>
      <c r="BU26" s="432"/>
      <c r="BV26" s="430" t="s">
        <v>128</v>
      </c>
      <c r="BW26" s="431"/>
      <c r="BX26" s="431"/>
      <c r="BY26" s="431"/>
      <c r="BZ26" s="431"/>
      <c r="CA26" s="431"/>
      <c r="CB26" s="431"/>
      <c r="CC26" s="432"/>
      <c r="CD26" s="199"/>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185"/>
      <c r="B27" s="570"/>
      <c r="C27" s="571"/>
      <c r="D27" s="572"/>
      <c r="E27" s="480" t="s">
        <v>180</v>
      </c>
      <c r="F27" s="460"/>
      <c r="G27" s="460"/>
      <c r="H27" s="460"/>
      <c r="I27" s="460"/>
      <c r="J27" s="460"/>
      <c r="K27" s="461"/>
      <c r="L27" s="481">
        <v>1</v>
      </c>
      <c r="M27" s="482"/>
      <c r="N27" s="482"/>
      <c r="O27" s="482"/>
      <c r="P27" s="524"/>
      <c r="Q27" s="481">
        <v>2933</v>
      </c>
      <c r="R27" s="482"/>
      <c r="S27" s="482"/>
      <c r="T27" s="482"/>
      <c r="U27" s="482"/>
      <c r="V27" s="524"/>
      <c r="W27" s="583"/>
      <c r="X27" s="571"/>
      <c r="Y27" s="572"/>
      <c r="Z27" s="480" t="s">
        <v>181</v>
      </c>
      <c r="AA27" s="460"/>
      <c r="AB27" s="460"/>
      <c r="AC27" s="460"/>
      <c r="AD27" s="460"/>
      <c r="AE27" s="460"/>
      <c r="AF27" s="460"/>
      <c r="AG27" s="461"/>
      <c r="AH27" s="481">
        <v>1</v>
      </c>
      <c r="AI27" s="482"/>
      <c r="AJ27" s="482"/>
      <c r="AK27" s="482"/>
      <c r="AL27" s="524"/>
      <c r="AM27" s="481" t="s">
        <v>182</v>
      </c>
      <c r="AN27" s="482"/>
      <c r="AO27" s="482"/>
      <c r="AP27" s="482"/>
      <c r="AQ27" s="482"/>
      <c r="AR27" s="524"/>
      <c r="AS27" s="481" t="s">
        <v>183</v>
      </c>
      <c r="AT27" s="482"/>
      <c r="AU27" s="482"/>
      <c r="AV27" s="482"/>
      <c r="AW27" s="482"/>
      <c r="AX27" s="483"/>
      <c r="AY27" s="525" t="s">
        <v>184</v>
      </c>
      <c r="AZ27" s="526"/>
      <c r="BA27" s="526"/>
      <c r="BB27" s="526"/>
      <c r="BC27" s="526"/>
      <c r="BD27" s="526"/>
      <c r="BE27" s="526"/>
      <c r="BF27" s="526"/>
      <c r="BG27" s="526"/>
      <c r="BH27" s="526"/>
      <c r="BI27" s="526"/>
      <c r="BJ27" s="526"/>
      <c r="BK27" s="526"/>
      <c r="BL27" s="526"/>
      <c r="BM27" s="527"/>
      <c r="BN27" s="606" t="s">
        <v>174</v>
      </c>
      <c r="BO27" s="607"/>
      <c r="BP27" s="607"/>
      <c r="BQ27" s="607"/>
      <c r="BR27" s="607"/>
      <c r="BS27" s="607"/>
      <c r="BT27" s="607"/>
      <c r="BU27" s="608"/>
      <c r="BV27" s="606" t="s">
        <v>185</v>
      </c>
      <c r="BW27" s="607"/>
      <c r="BX27" s="607"/>
      <c r="BY27" s="607"/>
      <c r="BZ27" s="607"/>
      <c r="CA27" s="607"/>
      <c r="CB27" s="607"/>
      <c r="CC27" s="608"/>
      <c r="CD27" s="201"/>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4"/>
      <c r="DK27" s="184"/>
      <c r="DL27" s="184"/>
      <c r="DM27" s="184"/>
      <c r="DN27" s="184"/>
      <c r="DO27" s="184"/>
    </row>
    <row r="28" spans="1:119" ht="18.75" customHeight="1" x14ac:dyDescent="0.15">
      <c r="A28" s="185"/>
      <c r="B28" s="570"/>
      <c r="C28" s="571"/>
      <c r="D28" s="572"/>
      <c r="E28" s="480" t="s">
        <v>186</v>
      </c>
      <c r="F28" s="460"/>
      <c r="G28" s="460"/>
      <c r="H28" s="460"/>
      <c r="I28" s="460"/>
      <c r="J28" s="460"/>
      <c r="K28" s="461"/>
      <c r="L28" s="481">
        <v>1</v>
      </c>
      <c r="M28" s="482"/>
      <c r="N28" s="482"/>
      <c r="O28" s="482"/>
      <c r="P28" s="524"/>
      <c r="Q28" s="481">
        <v>2444</v>
      </c>
      <c r="R28" s="482"/>
      <c r="S28" s="482"/>
      <c r="T28" s="482"/>
      <c r="U28" s="482"/>
      <c r="V28" s="524"/>
      <c r="W28" s="583"/>
      <c r="X28" s="571"/>
      <c r="Y28" s="572"/>
      <c r="Z28" s="480" t="s">
        <v>187</v>
      </c>
      <c r="AA28" s="460"/>
      <c r="AB28" s="460"/>
      <c r="AC28" s="460"/>
      <c r="AD28" s="460"/>
      <c r="AE28" s="460"/>
      <c r="AF28" s="460"/>
      <c r="AG28" s="461"/>
      <c r="AH28" s="481" t="s">
        <v>174</v>
      </c>
      <c r="AI28" s="482"/>
      <c r="AJ28" s="482"/>
      <c r="AK28" s="482"/>
      <c r="AL28" s="524"/>
      <c r="AM28" s="481" t="s">
        <v>174</v>
      </c>
      <c r="AN28" s="482"/>
      <c r="AO28" s="482"/>
      <c r="AP28" s="482"/>
      <c r="AQ28" s="482"/>
      <c r="AR28" s="524"/>
      <c r="AS28" s="481" t="s">
        <v>174</v>
      </c>
      <c r="AT28" s="482"/>
      <c r="AU28" s="482"/>
      <c r="AV28" s="482"/>
      <c r="AW28" s="482"/>
      <c r="AX28" s="483"/>
      <c r="AY28" s="609" t="s">
        <v>188</v>
      </c>
      <c r="AZ28" s="610"/>
      <c r="BA28" s="610"/>
      <c r="BB28" s="611"/>
      <c r="BC28" s="390" t="s">
        <v>48</v>
      </c>
      <c r="BD28" s="391"/>
      <c r="BE28" s="391"/>
      <c r="BF28" s="391"/>
      <c r="BG28" s="391"/>
      <c r="BH28" s="391"/>
      <c r="BI28" s="391"/>
      <c r="BJ28" s="391"/>
      <c r="BK28" s="391"/>
      <c r="BL28" s="391"/>
      <c r="BM28" s="392"/>
      <c r="BN28" s="393">
        <v>1073601</v>
      </c>
      <c r="BO28" s="394"/>
      <c r="BP28" s="394"/>
      <c r="BQ28" s="394"/>
      <c r="BR28" s="394"/>
      <c r="BS28" s="394"/>
      <c r="BT28" s="394"/>
      <c r="BU28" s="395"/>
      <c r="BV28" s="393">
        <v>1150531</v>
      </c>
      <c r="BW28" s="394"/>
      <c r="BX28" s="394"/>
      <c r="BY28" s="394"/>
      <c r="BZ28" s="394"/>
      <c r="CA28" s="394"/>
      <c r="CB28" s="394"/>
      <c r="CC28" s="395"/>
      <c r="CD28" s="199"/>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4"/>
      <c r="DK28" s="184"/>
      <c r="DL28" s="184"/>
      <c r="DM28" s="184"/>
      <c r="DN28" s="184"/>
      <c r="DO28" s="184"/>
    </row>
    <row r="29" spans="1:119" ht="18.75" customHeight="1" x14ac:dyDescent="0.15">
      <c r="A29" s="185"/>
      <c r="B29" s="570"/>
      <c r="C29" s="571"/>
      <c r="D29" s="572"/>
      <c r="E29" s="480" t="s">
        <v>189</v>
      </c>
      <c r="F29" s="460"/>
      <c r="G29" s="460"/>
      <c r="H29" s="460"/>
      <c r="I29" s="460"/>
      <c r="J29" s="460"/>
      <c r="K29" s="461"/>
      <c r="L29" s="481">
        <v>10</v>
      </c>
      <c r="M29" s="482"/>
      <c r="N29" s="482"/>
      <c r="O29" s="482"/>
      <c r="P29" s="524"/>
      <c r="Q29" s="481">
        <v>2047</v>
      </c>
      <c r="R29" s="482"/>
      <c r="S29" s="482"/>
      <c r="T29" s="482"/>
      <c r="U29" s="482"/>
      <c r="V29" s="524"/>
      <c r="W29" s="584"/>
      <c r="X29" s="585"/>
      <c r="Y29" s="586"/>
      <c r="Z29" s="480" t="s">
        <v>190</v>
      </c>
      <c r="AA29" s="460"/>
      <c r="AB29" s="460"/>
      <c r="AC29" s="460"/>
      <c r="AD29" s="460"/>
      <c r="AE29" s="460"/>
      <c r="AF29" s="460"/>
      <c r="AG29" s="461"/>
      <c r="AH29" s="481">
        <v>88</v>
      </c>
      <c r="AI29" s="482"/>
      <c r="AJ29" s="482"/>
      <c r="AK29" s="482"/>
      <c r="AL29" s="524"/>
      <c r="AM29" s="481">
        <v>268945</v>
      </c>
      <c r="AN29" s="482"/>
      <c r="AO29" s="482"/>
      <c r="AP29" s="482"/>
      <c r="AQ29" s="482"/>
      <c r="AR29" s="524"/>
      <c r="AS29" s="481">
        <v>3056</v>
      </c>
      <c r="AT29" s="482"/>
      <c r="AU29" s="482"/>
      <c r="AV29" s="482"/>
      <c r="AW29" s="482"/>
      <c r="AX29" s="483"/>
      <c r="AY29" s="612"/>
      <c r="AZ29" s="613"/>
      <c r="BA29" s="613"/>
      <c r="BB29" s="614"/>
      <c r="BC29" s="464" t="s">
        <v>191</v>
      </c>
      <c r="BD29" s="465"/>
      <c r="BE29" s="465"/>
      <c r="BF29" s="465"/>
      <c r="BG29" s="465"/>
      <c r="BH29" s="465"/>
      <c r="BI29" s="465"/>
      <c r="BJ29" s="465"/>
      <c r="BK29" s="465"/>
      <c r="BL29" s="465"/>
      <c r="BM29" s="466"/>
      <c r="BN29" s="430">
        <v>528236</v>
      </c>
      <c r="BO29" s="431"/>
      <c r="BP29" s="431"/>
      <c r="BQ29" s="431"/>
      <c r="BR29" s="431"/>
      <c r="BS29" s="431"/>
      <c r="BT29" s="431"/>
      <c r="BU29" s="432"/>
      <c r="BV29" s="430">
        <v>574185</v>
      </c>
      <c r="BW29" s="431"/>
      <c r="BX29" s="431"/>
      <c r="BY29" s="431"/>
      <c r="BZ29" s="431"/>
      <c r="CA29" s="431"/>
      <c r="CB29" s="431"/>
      <c r="CC29" s="432"/>
      <c r="CD29" s="201"/>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4"/>
      <c r="DK29" s="184"/>
      <c r="DL29" s="184"/>
      <c r="DM29" s="184"/>
      <c r="DN29" s="184"/>
      <c r="DO29" s="184"/>
    </row>
    <row r="30" spans="1:119" ht="18.75" customHeight="1" thickBot="1" x14ac:dyDescent="0.2">
      <c r="A30" s="185"/>
      <c r="B30" s="573"/>
      <c r="C30" s="574"/>
      <c r="D30" s="575"/>
      <c r="E30" s="484"/>
      <c r="F30" s="485"/>
      <c r="G30" s="485"/>
      <c r="H30" s="485"/>
      <c r="I30" s="485"/>
      <c r="J30" s="485"/>
      <c r="K30" s="486"/>
      <c r="L30" s="587"/>
      <c r="M30" s="588"/>
      <c r="N30" s="588"/>
      <c r="O30" s="588"/>
      <c r="P30" s="589"/>
      <c r="Q30" s="587"/>
      <c r="R30" s="588"/>
      <c r="S30" s="588"/>
      <c r="T30" s="588"/>
      <c r="U30" s="588"/>
      <c r="V30" s="589"/>
      <c r="W30" s="590" t="s">
        <v>192</v>
      </c>
      <c r="X30" s="591"/>
      <c r="Y30" s="591"/>
      <c r="Z30" s="591"/>
      <c r="AA30" s="591"/>
      <c r="AB30" s="591"/>
      <c r="AC30" s="591"/>
      <c r="AD30" s="591"/>
      <c r="AE30" s="591"/>
      <c r="AF30" s="591"/>
      <c r="AG30" s="592"/>
      <c r="AH30" s="549">
        <v>97.3</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50</v>
      </c>
      <c r="BD30" s="604"/>
      <c r="BE30" s="604"/>
      <c r="BF30" s="604"/>
      <c r="BG30" s="604"/>
      <c r="BH30" s="604"/>
      <c r="BI30" s="604"/>
      <c r="BJ30" s="604"/>
      <c r="BK30" s="604"/>
      <c r="BL30" s="604"/>
      <c r="BM30" s="605"/>
      <c r="BN30" s="606">
        <v>2190477</v>
      </c>
      <c r="BO30" s="607"/>
      <c r="BP30" s="607"/>
      <c r="BQ30" s="607"/>
      <c r="BR30" s="607"/>
      <c r="BS30" s="607"/>
      <c r="BT30" s="607"/>
      <c r="BU30" s="608"/>
      <c r="BV30" s="606">
        <v>2047498</v>
      </c>
      <c r="BW30" s="607"/>
      <c r="BX30" s="607"/>
      <c r="BY30" s="607"/>
      <c r="BZ30" s="607"/>
      <c r="CA30" s="607"/>
      <c r="CB30" s="607"/>
      <c r="CC30" s="608"/>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4" t="s">
        <v>199</v>
      </c>
      <c r="D33" s="454"/>
      <c r="E33" s="419" t="s">
        <v>200</v>
      </c>
      <c r="F33" s="419"/>
      <c r="G33" s="419"/>
      <c r="H33" s="419"/>
      <c r="I33" s="419"/>
      <c r="J33" s="419"/>
      <c r="K33" s="419"/>
      <c r="L33" s="419"/>
      <c r="M33" s="419"/>
      <c r="N33" s="419"/>
      <c r="O33" s="419"/>
      <c r="P33" s="419"/>
      <c r="Q33" s="419"/>
      <c r="R33" s="419"/>
      <c r="S33" s="419"/>
      <c r="T33" s="214"/>
      <c r="U33" s="454" t="s">
        <v>201</v>
      </c>
      <c r="V33" s="454"/>
      <c r="W33" s="419" t="s">
        <v>202</v>
      </c>
      <c r="X33" s="419"/>
      <c r="Y33" s="419"/>
      <c r="Z33" s="419"/>
      <c r="AA33" s="419"/>
      <c r="AB33" s="419"/>
      <c r="AC33" s="419"/>
      <c r="AD33" s="419"/>
      <c r="AE33" s="419"/>
      <c r="AF33" s="419"/>
      <c r="AG33" s="419"/>
      <c r="AH33" s="419"/>
      <c r="AI33" s="419"/>
      <c r="AJ33" s="419"/>
      <c r="AK33" s="419"/>
      <c r="AL33" s="214"/>
      <c r="AM33" s="454" t="s">
        <v>203</v>
      </c>
      <c r="AN33" s="454"/>
      <c r="AO33" s="419" t="s">
        <v>204</v>
      </c>
      <c r="AP33" s="419"/>
      <c r="AQ33" s="419"/>
      <c r="AR33" s="419"/>
      <c r="AS33" s="419"/>
      <c r="AT33" s="419"/>
      <c r="AU33" s="419"/>
      <c r="AV33" s="419"/>
      <c r="AW33" s="419"/>
      <c r="AX33" s="419"/>
      <c r="AY33" s="419"/>
      <c r="AZ33" s="419"/>
      <c r="BA33" s="419"/>
      <c r="BB33" s="419"/>
      <c r="BC33" s="419"/>
      <c r="BD33" s="215"/>
      <c r="BE33" s="419" t="s">
        <v>205</v>
      </c>
      <c r="BF33" s="419"/>
      <c r="BG33" s="419" t="s">
        <v>206</v>
      </c>
      <c r="BH33" s="419"/>
      <c r="BI33" s="419"/>
      <c r="BJ33" s="419"/>
      <c r="BK33" s="419"/>
      <c r="BL33" s="419"/>
      <c r="BM33" s="419"/>
      <c r="BN33" s="419"/>
      <c r="BO33" s="419"/>
      <c r="BP33" s="419"/>
      <c r="BQ33" s="419"/>
      <c r="BR33" s="419"/>
      <c r="BS33" s="419"/>
      <c r="BT33" s="419"/>
      <c r="BU33" s="419"/>
      <c r="BV33" s="215"/>
      <c r="BW33" s="454" t="s">
        <v>205</v>
      </c>
      <c r="BX33" s="454"/>
      <c r="BY33" s="419" t="s">
        <v>207</v>
      </c>
      <c r="BZ33" s="419"/>
      <c r="CA33" s="419"/>
      <c r="CB33" s="419"/>
      <c r="CC33" s="419"/>
      <c r="CD33" s="419"/>
      <c r="CE33" s="419"/>
      <c r="CF33" s="419"/>
      <c r="CG33" s="419"/>
      <c r="CH33" s="419"/>
      <c r="CI33" s="419"/>
      <c r="CJ33" s="419"/>
      <c r="CK33" s="419"/>
      <c r="CL33" s="419"/>
      <c r="CM33" s="419"/>
      <c r="CN33" s="214"/>
      <c r="CO33" s="454" t="s">
        <v>199</v>
      </c>
      <c r="CP33" s="454"/>
      <c r="CQ33" s="419" t="s">
        <v>208</v>
      </c>
      <c r="CR33" s="419"/>
      <c r="CS33" s="419"/>
      <c r="CT33" s="419"/>
      <c r="CU33" s="419"/>
      <c r="CV33" s="419"/>
      <c r="CW33" s="419"/>
      <c r="CX33" s="419"/>
      <c r="CY33" s="419"/>
      <c r="CZ33" s="419"/>
      <c r="DA33" s="419"/>
      <c r="DB33" s="419"/>
      <c r="DC33" s="419"/>
      <c r="DD33" s="419"/>
      <c r="DE33" s="419"/>
      <c r="DF33" s="214"/>
      <c r="DG33" s="618" t="s">
        <v>209</v>
      </c>
      <c r="DH33" s="618"/>
      <c r="DI33" s="216"/>
      <c r="DJ33" s="184"/>
      <c r="DK33" s="184"/>
      <c r="DL33" s="184"/>
      <c r="DM33" s="184"/>
      <c r="DN33" s="184"/>
      <c r="DO33" s="184"/>
    </row>
    <row r="34" spans="1:119" ht="32.25" customHeight="1" x14ac:dyDescent="0.15">
      <c r="A34" s="185"/>
      <c r="B34" s="211"/>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2"/>
      <c r="U34" s="619">
        <f>IF(W34="","",MAX(C34:D43)+1)</f>
        <v>4</v>
      </c>
      <c r="V34" s="619"/>
      <c r="W34" s="620" t="str">
        <f>IF('各会計、関係団体の財政状況及び健全化判断比率'!B28="","",'各会計、関係団体の財政状況及び健全化判断比率'!B28)</f>
        <v>国民健康保険特別会計</v>
      </c>
      <c r="X34" s="620"/>
      <c r="Y34" s="620"/>
      <c r="Z34" s="620"/>
      <c r="AA34" s="620"/>
      <c r="AB34" s="620"/>
      <c r="AC34" s="620"/>
      <c r="AD34" s="620"/>
      <c r="AE34" s="620"/>
      <c r="AF34" s="620"/>
      <c r="AG34" s="620"/>
      <c r="AH34" s="620"/>
      <c r="AI34" s="620"/>
      <c r="AJ34" s="620"/>
      <c r="AK34" s="620"/>
      <c r="AL34" s="212"/>
      <c r="AM34" s="619" t="str">
        <f>IF(AO34="","",MAX(C34:D43,U34:V43)+1)</f>
        <v/>
      </c>
      <c r="AN34" s="619"/>
      <c r="AO34" s="620"/>
      <c r="AP34" s="620"/>
      <c r="AQ34" s="620"/>
      <c r="AR34" s="620"/>
      <c r="AS34" s="620"/>
      <c r="AT34" s="620"/>
      <c r="AU34" s="620"/>
      <c r="AV34" s="620"/>
      <c r="AW34" s="620"/>
      <c r="AX34" s="620"/>
      <c r="AY34" s="620"/>
      <c r="AZ34" s="620"/>
      <c r="BA34" s="620"/>
      <c r="BB34" s="620"/>
      <c r="BC34" s="620"/>
      <c r="BD34" s="212"/>
      <c r="BE34" s="619">
        <f>IF(BG34="","",MAX(C34:D43,U34:V43,AM34:AN43)+1)</f>
        <v>7</v>
      </c>
      <c r="BF34" s="619"/>
      <c r="BG34" s="620" t="str">
        <f>IF('各会計、関係団体の財政状況及び健全化判断比率'!B31="","",'各会計、関係団体の財政状況及び健全化判断比率'!B31)</f>
        <v>簡易水道事業特別会計</v>
      </c>
      <c r="BH34" s="620"/>
      <c r="BI34" s="620"/>
      <c r="BJ34" s="620"/>
      <c r="BK34" s="620"/>
      <c r="BL34" s="620"/>
      <c r="BM34" s="620"/>
      <c r="BN34" s="620"/>
      <c r="BO34" s="620"/>
      <c r="BP34" s="620"/>
      <c r="BQ34" s="620"/>
      <c r="BR34" s="620"/>
      <c r="BS34" s="620"/>
      <c r="BT34" s="620"/>
      <c r="BU34" s="620"/>
      <c r="BV34" s="212"/>
      <c r="BW34" s="619">
        <f>IF(BY34="","",MAX(C34:D43,U34:V43,AM34:AN43,BE34:BF43)+1)</f>
        <v>9</v>
      </c>
      <c r="BX34" s="619"/>
      <c r="BY34" s="620" t="str">
        <f>IF('各会計、関係団体の財政状況及び健全化判断比率'!B68="","",'各会計、関係団体の財政状況及び健全化判断比率'!B68)</f>
        <v>邑智郡総合事務組合（一般会計）</v>
      </c>
      <c r="BZ34" s="620"/>
      <c r="CA34" s="620"/>
      <c r="CB34" s="620"/>
      <c r="CC34" s="620"/>
      <c r="CD34" s="620"/>
      <c r="CE34" s="620"/>
      <c r="CF34" s="620"/>
      <c r="CG34" s="620"/>
      <c r="CH34" s="620"/>
      <c r="CI34" s="620"/>
      <c r="CJ34" s="620"/>
      <c r="CK34" s="620"/>
      <c r="CL34" s="620"/>
      <c r="CM34" s="620"/>
      <c r="CN34" s="212"/>
      <c r="CO34" s="619">
        <f>IF(CQ34="","",MAX(C34:D43,U34:V43,AM34:AN43,BE34:BF43,BW34:BX43)+1)</f>
        <v>16</v>
      </c>
      <c r="CP34" s="619"/>
      <c r="CQ34" s="620" t="str">
        <f>IF('各会計、関係団体の財政状況及び健全化判断比率'!BS7="","",'各会計、関係団体の財政状況及び健全化判断比率'!BS7)</f>
        <v>グリーンロードだいわ</v>
      </c>
      <c r="CR34" s="620"/>
      <c r="CS34" s="620"/>
      <c r="CT34" s="620"/>
      <c r="CU34" s="620"/>
      <c r="CV34" s="620"/>
      <c r="CW34" s="620"/>
      <c r="CX34" s="620"/>
      <c r="CY34" s="620"/>
      <c r="CZ34" s="620"/>
      <c r="DA34" s="620"/>
      <c r="DB34" s="620"/>
      <c r="DC34" s="620"/>
      <c r="DD34" s="620"/>
      <c r="DE34" s="620"/>
      <c r="DF34" s="209"/>
      <c r="DG34" s="621" t="str">
        <f>IF('各会計、関係団体の財政状況及び健全化判断比率'!BR7="","",'各会計、関係団体の財政状況及び健全化判断比率'!BR7)</f>
        <v/>
      </c>
      <c r="DH34" s="621"/>
      <c r="DI34" s="216"/>
      <c r="DJ34" s="184"/>
      <c r="DK34" s="184"/>
      <c r="DL34" s="184"/>
      <c r="DM34" s="184"/>
      <c r="DN34" s="184"/>
      <c r="DO34" s="184"/>
    </row>
    <row r="35" spans="1:119" ht="32.25" customHeight="1" x14ac:dyDescent="0.15">
      <c r="A35" s="185"/>
      <c r="B35" s="211"/>
      <c r="C35" s="619">
        <f>IF(E35="","",C34+1)</f>
        <v>2</v>
      </c>
      <c r="D35" s="619"/>
      <c r="E35" s="620" t="str">
        <f>IF('各会計、関係団体の財政状況及び健全化判断比率'!B8="","",'各会計、関係団体の財政状況及び健全化判断比率'!B8)</f>
        <v>住宅新築資金等貸付事業特別会計</v>
      </c>
      <c r="F35" s="620"/>
      <c r="G35" s="620"/>
      <c r="H35" s="620"/>
      <c r="I35" s="620"/>
      <c r="J35" s="620"/>
      <c r="K35" s="620"/>
      <c r="L35" s="620"/>
      <c r="M35" s="620"/>
      <c r="N35" s="620"/>
      <c r="O35" s="620"/>
      <c r="P35" s="620"/>
      <c r="Q35" s="620"/>
      <c r="R35" s="620"/>
      <c r="S35" s="620"/>
      <c r="T35" s="212"/>
      <c r="U35" s="619">
        <f>IF(W35="","",U34+1)</f>
        <v>5</v>
      </c>
      <c r="V35" s="619"/>
      <c r="W35" s="620" t="str">
        <f>IF('各会計、関係団体の財政状況及び健全化判断比率'!B29="","",'各会計、関係団体の財政状況及び健全化判断比率'!B29)</f>
        <v>国民健康保険診療所特別会計</v>
      </c>
      <c r="X35" s="620"/>
      <c r="Y35" s="620"/>
      <c r="Z35" s="620"/>
      <c r="AA35" s="620"/>
      <c r="AB35" s="620"/>
      <c r="AC35" s="620"/>
      <c r="AD35" s="620"/>
      <c r="AE35" s="620"/>
      <c r="AF35" s="620"/>
      <c r="AG35" s="620"/>
      <c r="AH35" s="620"/>
      <c r="AI35" s="620"/>
      <c r="AJ35" s="620"/>
      <c r="AK35" s="620"/>
      <c r="AL35" s="212"/>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2"/>
      <c r="BE35" s="619">
        <f t="shared" ref="BE35:BE43" si="1">IF(BG35="","",BE34+1)</f>
        <v>8</v>
      </c>
      <c r="BF35" s="619"/>
      <c r="BG35" s="620" t="str">
        <f>IF('各会計、関係団体の財政状況及び健全化判断比率'!B32="","",'各会計、関係団体の財政状況及び健全化判断比率'!B32)</f>
        <v>下水道事業特別会計</v>
      </c>
      <c r="BH35" s="620"/>
      <c r="BI35" s="620"/>
      <c r="BJ35" s="620"/>
      <c r="BK35" s="620"/>
      <c r="BL35" s="620"/>
      <c r="BM35" s="620"/>
      <c r="BN35" s="620"/>
      <c r="BO35" s="620"/>
      <c r="BP35" s="620"/>
      <c r="BQ35" s="620"/>
      <c r="BR35" s="620"/>
      <c r="BS35" s="620"/>
      <c r="BT35" s="620"/>
      <c r="BU35" s="620"/>
      <c r="BV35" s="212"/>
      <c r="BW35" s="619">
        <f t="shared" ref="BW35:BW43" si="2">IF(BY35="","",BW34+1)</f>
        <v>10</v>
      </c>
      <c r="BX35" s="619"/>
      <c r="BY35" s="620" t="str">
        <f>IF('各会計、関係団体の財政状況及び健全化判断比率'!B69="","",'各会計、関係団体の財政状況及び健全化判断比率'!B69)</f>
        <v>邑智郡総合事務組合（介護保険事業会計）</v>
      </c>
      <c r="BZ35" s="620"/>
      <c r="CA35" s="620"/>
      <c r="CB35" s="620"/>
      <c r="CC35" s="620"/>
      <c r="CD35" s="620"/>
      <c r="CE35" s="620"/>
      <c r="CF35" s="620"/>
      <c r="CG35" s="620"/>
      <c r="CH35" s="620"/>
      <c r="CI35" s="620"/>
      <c r="CJ35" s="620"/>
      <c r="CK35" s="620"/>
      <c r="CL35" s="620"/>
      <c r="CM35" s="620"/>
      <c r="CN35" s="212"/>
      <c r="CO35" s="619">
        <f t="shared" ref="CO35:CO43" si="3">IF(CQ35="","",CO34+1)</f>
        <v>17</v>
      </c>
      <c r="CP35" s="619"/>
      <c r="CQ35" s="620" t="str">
        <f>IF('各会計、関係団体の財政状況及び健全化判断比率'!BS8="","",'各会計、関係団体の財政状況及び健全化判断比率'!BS8)</f>
        <v>美郷町開発公社</v>
      </c>
      <c r="CR35" s="620"/>
      <c r="CS35" s="620"/>
      <c r="CT35" s="620"/>
      <c r="CU35" s="620"/>
      <c r="CV35" s="620"/>
      <c r="CW35" s="620"/>
      <c r="CX35" s="620"/>
      <c r="CY35" s="620"/>
      <c r="CZ35" s="620"/>
      <c r="DA35" s="620"/>
      <c r="DB35" s="620"/>
      <c r="DC35" s="620"/>
      <c r="DD35" s="620"/>
      <c r="DE35" s="620"/>
      <c r="DF35" s="209"/>
      <c r="DG35" s="621" t="str">
        <f>IF('各会計、関係団体の財政状況及び健全化判断比率'!BR8="","",'各会計、関係団体の財政状況及び健全化判断比率'!BR8)</f>
        <v/>
      </c>
      <c r="DH35" s="621"/>
      <c r="DI35" s="216"/>
      <c r="DJ35" s="184"/>
      <c r="DK35" s="184"/>
      <c r="DL35" s="184"/>
      <c r="DM35" s="184"/>
      <c r="DN35" s="184"/>
      <c r="DO35" s="184"/>
    </row>
    <row r="36" spans="1:119" ht="32.25" customHeight="1" x14ac:dyDescent="0.15">
      <c r="A36" s="185"/>
      <c r="B36" s="211"/>
      <c r="C36" s="619">
        <f>IF(E36="","",C35+1)</f>
        <v>3</v>
      </c>
      <c r="D36" s="619"/>
      <c r="E36" s="620" t="str">
        <f>IF('各会計、関係団体の財政状況及び健全化判断比率'!B9="","",'各会計、関係団体の財政状況及び健全化判断比率'!B9)</f>
        <v>君谷診療所特別会計</v>
      </c>
      <c r="F36" s="620"/>
      <c r="G36" s="620"/>
      <c r="H36" s="620"/>
      <c r="I36" s="620"/>
      <c r="J36" s="620"/>
      <c r="K36" s="620"/>
      <c r="L36" s="620"/>
      <c r="M36" s="620"/>
      <c r="N36" s="620"/>
      <c r="O36" s="620"/>
      <c r="P36" s="620"/>
      <c r="Q36" s="620"/>
      <c r="R36" s="620"/>
      <c r="S36" s="620"/>
      <c r="T36" s="212"/>
      <c r="U36" s="619">
        <f t="shared" ref="U36:U43" si="4">IF(W36="","",U35+1)</f>
        <v>6</v>
      </c>
      <c r="V36" s="619"/>
      <c r="W36" s="620" t="str">
        <f>IF('各会計、関係団体の財政状況及び健全化判断比率'!B30="","",'各会計、関係団体の財政状況及び健全化判断比率'!B30)</f>
        <v>後期高齢者医療特別会計</v>
      </c>
      <c r="X36" s="620"/>
      <c r="Y36" s="620"/>
      <c r="Z36" s="620"/>
      <c r="AA36" s="620"/>
      <c r="AB36" s="620"/>
      <c r="AC36" s="620"/>
      <c r="AD36" s="620"/>
      <c r="AE36" s="620"/>
      <c r="AF36" s="620"/>
      <c r="AG36" s="620"/>
      <c r="AH36" s="620"/>
      <c r="AI36" s="620"/>
      <c r="AJ36" s="620"/>
      <c r="AK36" s="620"/>
      <c r="AL36" s="212"/>
      <c r="AM36" s="619" t="str">
        <f t="shared" si="0"/>
        <v/>
      </c>
      <c r="AN36" s="619"/>
      <c r="AO36" s="620"/>
      <c r="AP36" s="620"/>
      <c r="AQ36" s="620"/>
      <c r="AR36" s="620"/>
      <c r="AS36" s="620"/>
      <c r="AT36" s="620"/>
      <c r="AU36" s="620"/>
      <c r="AV36" s="620"/>
      <c r="AW36" s="620"/>
      <c r="AX36" s="620"/>
      <c r="AY36" s="620"/>
      <c r="AZ36" s="620"/>
      <c r="BA36" s="620"/>
      <c r="BB36" s="620"/>
      <c r="BC36" s="620"/>
      <c r="BD36" s="212"/>
      <c r="BE36" s="619" t="str">
        <f t="shared" si="1"/>
        <v/>
      </c>
      <c r="BF36" s="619"/>
      <c r="BG36" s="620"/>
      <c r="BH36" s="620"/>
      <c r="BI36" s="620"/>
      <c r="BJ36" s="620"/>
      <c r="BK36" s="620"/>
      <c r="BL36" s="620"/>
      <c r="BM36" s="620"/>
      <c r="BN36" s="620"/>
      <c r="BO36" s="620"/>
      <c r="BP36" s="620"/>
      <c r="BQ36" s="620"/>
      <c r="BR36" s="620"/>
      <c r="BS36" s="620"/>
      <c r="BT36" s="620"/>
      <c r="BU36" s="620"/>
      <c r="BV36" s="212"/>
      <c r="BW36" s="619">
        <f t="shared" si="2"/>
        <v>11</v>
      </c>
      <c r="BX36" s="619"/>
      <c r="BY36" s="620" t="str">
        <f>IF('各会計、関係団体の財政状況及び健全化判断比率'!B70="","",'各会計、関係団体の財政状況及び健全化判断比率'!B70)</f>
        <v>江津邑智消防組合</v>
      </c>
      <c r="BZ36" s="620"/>
      <c r="CA36" s="620"/>
      <c r="CB36" s="620"/>
      <c r="CC36" s="620"/>
      <c r="CD36" s="620"/>
      <c r="CE36" s="620"/>
      <c r="CF36" s="620"/>
      <c r="CG36" s="620"/>
      <c r="CH36" s="620"/>
      <c r="CI36" s="620"/>
      <c r="CJ36" s="620"/>
      <c r="CK36" s="620"/>
      <c r="CL36" s="620"/>
      <c r="CM36" s="620"/>
      <c r="CN36" s="212"/>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F36" s="209"/>
      <c r="DG36" s="621" t="str">
        <f>IF('各会計、関係団体の財政状況及び健全化判断比率'!BR9="","",'各会計、関係団体の財政状況及び健全化判断比率'!BR9)</f>
        <v/>
      </c>
      <c r="DH36" s="621"/>
      <c r="DI36" s="216"/>
      <c r="DJ36" s="184"/>
      <c r="DK36" s="184"/>
      <c r="DL36" s="184"/>
      <c r="DM36" s="184"/>
      <c r="DN36" s="184"/>
      <c r="DO36" s="184"/>
    </row>
    <row r="37" spans="1:119" ht="32.25" customHeight="1" x14ac:dyDescent="0.15">
      <c r="A37" s="185"/>
      <c r="B37" s="211"/>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212"/>
      <c r="U37" s="619" t="str">
        <f t="shared" si="4"/>
        <v/>
      </c>
      <c r="V37" s="619"/>
      <c r="W37" s="620"/>
      <c r="X37" s="620"/>
      <c r="Y37" s="620"/>
      <c r="Z37" s="620"/>
      <c r="AA37" s="620"/>
      <c r="AB37" s="620"/>
      <c r="AC37" s="620"/>
      <c r="AD37" s="620"/>
      <c r="AE37" s="620"/>
      <c r="AF37" s="620"/>
      <c r="AG37" s="620"/>
      <c r="AH37" s="620"/>
      <c r="AI37" s="620"/>
      <c r="AJ37" s="620"/>
      <c r="AK37" s="620"/>
      <c r="AL37" s="212"/>
      <c r="AM37" s="619" t="str">
        <f t="shared" si="0"/>
        <v/>
      </c>
      <c r="AN37" s="619"/>
      <c r="AO37" s="620"/>
      <c r="AP37" s="620"/>
      <c r="AQ37" s="620"/>
      <c r="AR37" s="620"/>
      <c r="AS37" s="620"/>
      <c r="AT37" s="620"/>
      <c r="AU37" s="620"/>
      <c r="AV37" s="620"/>
      <c r="AW37" s="620"/>
      <c r="AX37" s="620"/>
      <c r="AY37" s="620"/>
      <c r="AZ37" s="620"/>
      <c r="BA37" s="620"/>
      <c r="BB37" s="620"/>
      <c r="BC37" s="620"/>
      <c r="BD37" s="212"/>
      <c r="BE37" s="619" t="str">
        <f t="shared" si="1"/>
        <v/>
      </c>
      <c r="BF37" s="619"/>
      <c r="BG37" s="620"/>
      <c r="BH37" s="620"/>
      <c r="BI37" s="620"/>
      <c r="BJ37" s="620"/>
      <c r="BK37" s="620"/>
      <c r="BL37" s="620"/>
      <c r="BM37" s="620"/>
      <c r="BN37" s="620"/>
      <c r="BO37" s="620"/>
      <c r="BP37" s="620"/>
      <c r="BQ37" s="620"/>
      <c r="BR37" s="620"/>
      <c r="BS37" s="620"/>
      <c r="BT37" s="620"/>
      <c r="BU37" s="620"/>
      <c r="BV37" s="212"/>
      <c r="BW37" s="619">
        <f t="shared" si="2"/>
        <v>12</v>
      </c>
      <c r="BX37" s="619"/>
      <c r="BY37" s="620" t="str">
        <f>IF('各会計、関係団体の財政状況及び健全化判断比率'!B71="","",'各会計、関係団体の財政状況及び健全化判断比率'!B71)</f>
        <v>島根県市町村総合事務組合</v>
      </c>
      <c r="BZ37" s="620"/>
      <c r="CA37" s="620"/>
      <c r="CB37" s="620"/>
      <c r="CC37" s="620"/>
      <c r="CD37" s="620"/>
      <c r="CE37" s="620"/>
      <c r="CF37" s="620"/>
      <c r="CG37" s="620"/>
      <c r="CH37" s="620"/>
      <c r="CI37" s="620"/>
      <c r="CJ37" s="620"/>
      <c r="CK37" s="620"/>
      <c r="CL37" s="620"/>
      <c r="CM37" s="620"/>
      <c r="CN37" s="212"/>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09"/>
      <c r="DG37" s="621" t="str">
        <f>IF('各会計、関係団体の財政状況及び健全化判断比率'!BR10="","",'各会計、関係団体の財政状況及び健全化判断比率'!BR10)</f>
        <v/>
      </c>
      <c r="DH37" s="621"/>
      <c r="DI37" s="216"/>
      <c r="DJ37" s="184"/>
      <c r="DK37" s="184"/>
      <c r="DL37" s="184"/>
      <c r="DM37" s="184"/>
      <c r="DN37" s="184"/>
      <c r="DO37" s="184"/>
    </row>
    <row r="38" spans="1:119" ht="32.25" customHeight="1" x14ac:dyDescent="0.15">
      <c r="A38" s="185"/>
      <c r="B38" s="211"/>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2"/>
      <c r="U38" s="619" t="str">
        <f t="shared" si="4"/>
        <v/>
      </c>
      <c r="V38" s="619"/>
      <c r="W38" s="620"/>
      <c r="X38" s="620"/>
      <c r="Y38" s="620"/>
      <c r="Z38" s="620"/>
      <c r="AA38" s="620"/>
      <c r="AB38" s="620"/>
      <c r="AC38" s="620"/>
      <c r="AD38" s="620"/>
      <c r="AE38" s="620"/>
      <c r="AF38" s="620"/>
      <c r="AG38" s="620"/>
      <c r="AH38" s="620"/>
      <c r="AI38" s="620"/>
      <c r="AJ38" s="620"/>
      <c r="AK38" s="620"/>
      <c r="AL38" s="212"/>
      <c r="AM38" s="619" t="str">
        <f t="shared" si="0"/>
        <v/>
      </c>
      <c r="AN38" s="619"/>
      <c r="AO38" s="620"/>
      <c r="AP38" s="620"/>
      <c r="AQ38" s="620"/>
      <c r="AR38" s="620"/>
      <c r="AS38" s="620"/>
      <c r="AT38" s="620"/>
      <c r="AU38" s="620"/>
      <c r="AV38" s="620"/>
      <c r="AW38" s="620"/>
      <c r="AX38" s="620"/>
      <c r="AY38" s="620"/>
      <c r="AZ38" s="620"/>
      <c r="BA38" s="620"/>
      <c r="BB38" s="620"/>
      <c r="BC38" s="620"/>
      <c r="BD38" s="212"/>
      <c r="BE38" s="619" t="str">
        <f t="shared" si="1"/>
        <v/>
      </c>
      <c r="BF38" s="619"/>
      <c r="BG38" s="620"/>
      <c r="BH38" s="620"/>
      <c r="BI38" s="620"/>
      <c r="BJ38" s="620"/>
      <c r="BK38" s="620"/>
      <c r="BL38" s="620"/>
      <c r="BM38" s="620"/>
      <c r="BN38" s="620"/>
      <c r="BO38" s="620"/>
      <c r="BP38" s="620"/>
      <c r="BQ38" s="620"/>
      <c r="BR38" s="620"/>
      <c r="BS38" s="620"/>
      <c r="BT38" s="620"/>
      <c r="BU38" s="620"/>
      <c r="BV38" s="212"/>
      <c r="BW38" s="619">
        <f t="shared" si="2"/>
        <v>13</v>
      </c>
      <c r="BX38" s="619"/>
      <c r="BY38" s="620" t="str">
        <f>IF('各会計、関係団体の財政状況及び健全化判断比率'!B72="","",'各会計、関係団体の財政状況及び健全化判断比率'!B72)</f>
        <v>島根県後期高齢者医療広域連合（一般会計）</v>
      </c>
      <c r="BZ38" s="620"/>
      <c r="CA38" s="620"/>
      <c r="CB38" s="620"/>
      <c r="CC38" s="620"/>
      <c r="CD38" s="620"/>
      <c r="CE38" s="620"/>
      <c r="CF38" s="620"/>
      <c r="CG38" s="620"/>
      <c r="CH38" s="620"/>
      <c r="CI38" s="620"/>
      <c r="CJ38" s="620"/>
      <c r="CK38" s="620"/>
      <c r="CL38" s="620"/>
      <c r="CM38" s="620"/>
      <c r="CN38" s="212"/>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09"/>
      <c r="DG38" s="621" t="str">
        <f>IF('各会計、関係団体の財政状況及び健全化判断比率'!BR11="","",'各会計、関係団体の財政状況及び健全化判断比率'!BR11)</f>
        <v/>
      </c>
      <c r="DH38" s="621"/>
      <c r="DI38" s="216"/>
      <c r="DJ38" s="184"/>
      <c r="DK38" s="184"/>
      <c r="DL38" s="184"/>
      <c r="DM38" s="184"/>
      <c r="DN38" s="184"/>
      <c r="DO38" s="184"/>
    </row>
    <row r="39" spans="1:119" ht="32.25" customHeight="1" x14ac:dyDescent="0.15">
      <c r="A39" s="185"/>
      <c r="B39" s="211"/>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2"/>
      <c r="U39" s="619" t="str">
        <f t="shared" si="4"/>
        <v/>
      </c>
      <c r="V39" s="619"/>
      <c r="W39" s="620"/>
      <c r="X39" s="620"/>
      <c r="Y39" s="620"/>
      <c r="Z39" s="620"/>
      <c r="AA39" s="620"/>
      <c r="AB39" s="620"/>
      <c r="AC39" s="620"/>
      <c r="AD39" s="620"/>
      <c r="AE39" s="620"/>
      <c r="AF39" s="620"/>
      <c r="AG39" s="620"/>
      <c r="AH39" s="620"/>
      <c r="AI39" s="620"/>
      <c r="AJ39" s="620"/>
      <c r="AK39" s="620"/>
      <c r="AL39" s="212"/>
      <c r="AM39" s="619" t="str">
        <f t="shared" si="0"/>
        <v/>
      </c>
      <c r="AN39" s="619"/>
      <c r="AO39" s="620"/>
      <c r="AP39" s="620"/>
      <c r="AQ39" s="620"/>
      <c r="AR39" s="620"/>
      <c r="AS39" s="620"/>
      <c r="AT39" s="620"/>
      <c r="AU39" s="620"/>
      <c r="AV39" s="620"/>
      <c r="AW39" s="620"/>
      <c r="AX39" s="620"/>
      <c r="AY39" s="620"/>
      <c r="AZ39" s="620"/>
      <c r="BA39" s="620"/>
      <c r="BB39" s="620"/>
      <c r="BC39" s="620"/>
      <c r="BD39" s="212"/>
      <c r="BE39" s="619" t="str">
        <f t="shared" si="1"/>
        <v/>
      </c>
      <c r="BF39" s="619"/>
      <c r="BG39" s="620"/>
      <c r="BH39" s="620"/>
      <c r="BI39" s="620"/>
      <c r="BJ39" s="620"/>
      <c r="BK39" s="620"/>
      <c r="BL39" s="620"/>
      <c r="BM39" s="620"/>
      <c r="BN39" s="620"/>
      <c r="BO39" s="620"/>
      <c r="BP39" s="620"/>
      <c r="BQ39" s="620"/>
      <c r="BR39" s="620"/>
      <c r="BS39" s="620"/>
      <c r="BT39" s="620"/>
      <c r="BU39" s="620"/>
      <c r="BV39" s="212"/>
      <c r="BW39" s="619">
        <f t="shared" si="2"/>
        <v>14</v>
      </c>
      <c r="BX39" s="619"/>
      <c r="BY39" s="620" t="str">
        <f>IF('各会計、関係団体の財政状況及び健全化判断比率'!B73="","",'各会計、関係団体の財政状況及び健全化判断比率'!B73)</f>
        <v>島根県後期高齢者医療広域連合（後期高齢者医療会計）</v>
      </c>
      <c r="BZ39" s="620"/>
      <c r="CA39" s="620"/>
      <c r="CB39" s="620"/>
      <c r="CC39" s="620"/>
      <c r="CD39" s="620"/>
      <c r="CE39" s="620"/>
      <c r="CF39" s="620"/>
      <c r="CG39" s="620"/>
      <c r="CH39" s="620"/>
      <c r="CI39" s="620"/>
      <c r="CJ39" s="620"/>
      <c r="CK39" s="620"/>
      <c r="CL39" s="620"/>
      <c r="CM39" s="620"/>
      <c r="CN39" s="212"/>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09"/>
      <c r="DG39" s="621" t="str">
        <f>IF('各会計、関係団体の財政状況及び健全化判断比率'!BR12="","",'各会計、関係団体の財政状況及び健全化判断比率'!BR12)</f>
        <v/>
      </c>
      <c r="DH39" s="621"/>
      <c r="DI39" s="216"/>
      <c r="DJ39" s="184"/>
      <c r="DK39" s="184"/>
      <c r="DL39" s="184"/>
      <c r="DM39" s="184"/>
      <c r="DN39" s="184"/>
      <c r="DO39" s="184"/>
    </row>
    <row r="40" spans="1:119" ht="32.25" customHeight="1" x14ac:dyDescent="0.15">
      <c r="A40" s="185"/>
      <c r="B40" s="211"/>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2"/>
      <c r="U40" s="619" t="str">
        <f t="shared" si="4"/>
        <v/>
      </c>
      <c r="V40" s="619"/>
      <c r="W40" s="620"/>
      <c r="X40" s="620"/>
      <c r="Y40" s="620"/>
      <c r="Z40" s="620"/>
      <c r="AA40" s="620"/>
      <c r="AB40" s="620"/>
      <c r="AC40" s="620"/>
      <c r="AD40" s="620"/>
      <c r="AE40" s="620"/>
      <c r="AF40" s="620"/>
      <c r="AG40" s="620"/>
      <c r="AH40" s="620"/>
      <c r="AI40" s="620"/>
      <c r="AJ40" s="620"/>
      <c r="AK40" s="620"/>
      <c r="AL40" s="212"/>
      <c r="AM40" s="619" t="str">
        <f t="shared" si="0"/>
        <v/>
      </c>
      <c r="AN40" s="619"/>
      <c r="AO40" s="620"/>
      <c r="AP40" s="620"/>
      <c r="AQ40" s="620"/>
      <c r="AR40" s="620"/>
      <c r="AS40" s="620"/>
      <c r="AT40" s="620"/>
      <c r="AU40" s="620"/>
      <c r="AV40" s="620"/>
      <c r="AW40" s="620"/>
      <c r="AX40" s="620"/>
      <c r="AY40" s="620"/>
      <c r="AZ40" s="620"/>
      <c r="BA40" s="620"/>
      <c r="BB40" s="620"/>
      <c r="BC40" s="620"/>
      <c r="BD40" s="212"/>
      <c r="BE40" s="619" t="str">
        <f t="shared" si="1"/>
        <v/>
      </c>
      <c r="BF40" s="619"/>
      <c r="BG40" s="620"/>
      <c r="BH40" s="620"/>
      <c r="BI40" s="620"/>
      <c r="BJ40" s="620"/>
      <c r="BK40" s="620"/>
      <c r="BL40" s="620"/>
      <c r="BM40" s="620"/>
      <c r="BN40" s="620"/>
      <c r="BO40" s="620"/>
      <c r="BP40" s="620"/>
      <c r="BQ40" s="620"/>
      <c r="BR40" s="620"/>
      <c r="BS40" s="620"/>
      <c r="BT40" s="620"/>
      <c r="BU40" s="620"/>
      <c r="BV40" s="212"/>
      <c r="BW40" s="619">
        <f t="shared" si="2"/>
        <v>15</v>
      </c>
      <c r="BX40" s="619"/>
      <c r="BY40" s="620" t="str">
        <f>IF('各会計、関係団体の財政状況及び健全化判断比率'!B74="","",'各会計、関係団体の財政状況及び健全化判断比率'!B74)</f>
        <v>邑智郡公立病院組合</v>
      </c>
      <c r="BZ40" s="620"/>
      <c r="CA40" s="620"/>
      <c r="CB40" s="620"/>
      <c r="CC40" s="620"/>
      <c r="CD40" s="620"/>
      <c r="CE40" s="620"/>
      <c r="CF40" s="620"/>
      <c r="CG40" s="620"/>
      <c r="CH40" s="620"/>
      <c r="CI40" s="620"/>
      <c r="CJ40" s="620"/>
      <c r="CK40" s="620"/>
      <c r="CL40" s="620"/>
      <c r="CM40" s="620"/>
      <c r="CN40" s="212"/>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09"/>
      <c r="DG40" s="621" t="str">
        <f>IF('各会計、関係団体の財政状況及び健全化判断比率'!BR13="","",'各会計、関係団体の財政状況及び健全化判断比率'!BR13)</f>
        <v/>
      </c>
      <c r="DH40" s="621"/>
      <c r="DI40" s="216"/>
      <c r="DJ40" s="184"/>
      <c r="DK40" s="184"/>
      <c r="DL40" s="184"/>
      <c r="DM40" s="184"/>
      <c r="DN40" s="184"/>
      <c r="DO40" s="184"/>
    </row>
    <row r="41" spans="1:119" ht="32.25" customHeight="1" x14ac:dyDescent="0.15">
      <c r="A41" s="185"/>
      <c r="B41" s="211"/>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2"/>
      <c r="U41" s="619" t="str">
        <f t="shared" si="4"/>
        <v/>
      </c>
      <c r="V41" s="619"/>
      <c r="W41" s="620"/>
      <c r="X41" s="620"/>
      <c r="Y41" s="620"/>
      <c r="Z41" s="620"/>
      <c r="AA41" s="620"/>
      <c r="AB41" s="620"/>
      <c r="AC41" s="620"/>
      <c r="AD41" s="620"/>
      <c r="AE41" s="620"/>
      <c r="AF41" s="620"/>
      <c r="AG41" s="620"/>
      <c r="AH41" s="620"/>
      <c r="AI41" s="620"/>
      <c r="AJ41" s="620"/>
      <c r="AK41" s="620"/>
      <c r="AL41" s="212"/>
      <c r="AM41" s="619" t="str">
        <f t="shared" si="0"/>
        <v/>
      </c>
      <c r="AN41" s="619"/>
      <c r="AO41" s="620"/>
      <c r="AP41" s="620"/>
      <c r="AQ41" s="620"/>
      <c r="AR41" s="620"/>
      <c r="AS41" s="620"/>
      <c r="AT41" s="620"/>
      <c r="AU41" s="620"/>
      <c r="AV41" s="620"/>
      <c r="AW41" s="620"/>
      <c r="AX41" s="620"/>
      <c r="AY41" s="620"/>
      <c r="AZ41" s="620"/>
      <c r="BA41" s="620"/>
      <c r="BB41" s="620"/>
      <c r="BC41" s="620"/>
      <c r="BD41" s="212"/>
      <c r="BE41" s="619" t="str">
        <f t="shared" si="1"/>
        <v/>
      </c>
      <c r="BF41" s="619"/>
      <c r="BG41" s="620"/>
      <c r="BH41" s="620"/>
      <c r="BI41" s="620"/>
      <c r="BJ41" s="620"/>
      <c r="BK41" s="620"/>
      <c r="BL41" s="620"/>
      <c r="BM41" s="620"/>
      <c r="BN41" s="620"/>
      <c r="BO41" s="620"/>
      <c r="BP41" s="620"/>
      <c r="BQ41" s="620"/>
      <c r="BR41" s="620"/>
      <c r="BS41" s="620"/>
      <c r="BT41" s="620"/>
      <c r="BU41" s="620"/>
      <c r="BV41" s="212"/>
      <c r="BW41" s="619" t="str">
        <f t="shared" si="2"/>
        <v/>
      </c>
      <c r="BX41" s="619"/>
      <c r="BY41" s="620" t="str">
        <f>IF('各会計、関係団体の財政状況及び健全化判断比率'!B75="","",'各会計、関係団体の財政状況及び健全化判断比率'!B75)</f>
        <v/>
      </c>
      <c r="BZ41" s="620"/>
      <c r="CA41" s="620"/>
      <c r="CB41" s="620"/>
      <c r="CC41" s="620"/>
      <c r="CD41" s="620"/>
      <c r="CE41" s="620"/>
      <c r="CF41" s="620"/>
      <c r="CG41" s="620"/>
      <c r="CH41" s="620"/>
      <c r="CI41" s="620"/>
      <c r="CJ41" s="620"/>
      <c r="CK41" s="620"/>
      <c r="CL41" s="620"/>
      <c r="CM41" s="620"/>
      <c r="CN41" s="212"/>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09"/>
      <c r="DG41" s="621" t="str">
        <f>IF('各会計、関係団体の財政状況及び健全化判断比率'!BR14="","",'各会計、関係団体の財政状況及び健全化判断比率'!BR14)</f>
        <v/>
      </c>
      <c r="DH41" s="621"/>
      <c r="DI41" s="216"/>
      <c r="DJ41" s="184"/>
      <c r="DK41" s="184"/>
      <c r="DL41" s="184"/>
      <c r="DM41" s="184"/>
      <c r="DN41" s="184"/>
      <c r="DO41" s="184"/>
    </row>
    <row r="42" spans="1:119" ht="32.25" customHeight="1" x14ac:dyDescent="0.15">
      <c r="A42" s="184"/>
      <c r="B42" s="211"/>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2"/>
      <c r="U42" s="619" t="str">
        <f t="shared" si="4"/>
        <v/>
      </c>
      <c r="V42" s="619"/>
      <c r="W42" s="620"/>
      <c r="X42" s="620"/>
      <c r="Y42" s="620"/>
      <c r="Z42" s="620"/>
      <c r="AA42" s="620"/>
      <c r="AB42" s="620"/>
      <c r="AC42" s="620"/>
      <c r="AD42" s="620"/>
      <c r="AE42" s="620"/>
      <c r="AF42" s="620"/>
      <c r="AG42" s="620"/>
      <c r="AH42" s="620"/>
      <c r="AI42" s="620"/>
      <c r="AJ42" s="620"/>
      <c r="AK42" s="620"/>
      <c r="AL42" s="212"/>
      <c r="AM42" s="619" t="str">
        <f t="shared" si="0"/>
        <v/>
      </c>
      <c r="AN42" s="619"/>
      <c r="AO42" s="620"/>
      <c r="AP42" s="620"/>
      <c r="AQ42" s="620"/>
      <c r="AR42" s="620"/>
      <c r="AS42" s="620"/>
      <c r="AT42" s="620"/>
      <c r="AU42" s="620"/>
      <c r="AV42" s="620"/>
      <c r="AW42" s="620"/>
      <c r="AX42" s="620"/>
      <c r="AY42" s="620"/>
      <c r="AZ42" s="620"/>
      <c r="BA42" s="620"/>
      <c r="BB42" s="620"/>
      <c r="BC42" s="620"/>
      <c r="BD42" s="212"/>
      <c r="BE42" s="619" t="str">
        <f t="shared" si="1"/>
        <v/>
      </c>
      <c r="BF42" s="619"/>
      <c r="BG42" s="620"/>
      <c r="BH42" s="620"/>
      <c r="BI42" s="620"/>
      <c r="BJ42" s="620"/>
      <c r="BK42" s="620"/>
      <c r="BL42" s="620"/>
      <c r="BM42" s="620"/>
      <c r="BN42" s="620"/>
      <c r="BO42" s="620"/>
      <c r="BP42" s="620"/>
      <c r="BQ42" s="620"/>
      <c r="BR42" s="620"/>
      <c r="BS42" s="620"/>
      <c r="BT42" s="620"/>
      <c r="BU42" s="620"/>
      <c r="BV42" s="212"/>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2"/>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09"/>
      <c r="DG42" s="621" t="str">
        <f>IF('各会計、関係団体の財政状況及び健全化判断比率'!BR15="","",'各会計、関係団体の財政状況及び健全化判断比率'!BR15)</f>
        <v/>
      </c>
      <c r="DH42" s="621"/>
      <c r="DI42" s="216"/>
      <c r="DJ42" s="184"/>
      <c r="DK42" s="184"/>
      <c r="DL42" s="184"/>
      <c r="DM42" s="184"/>
      <c r="DN42" s="184"/>
      <c r="DO42" s="184"/>
    </row>
    <row r="43" spans="1:119" ht="32.25" customHeight="1" x14ac:dyDescent="0.15">
      <c r="A43" s="184"/>
      <c r="B43" s="211"/>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2"/>
      <c r="U43" s="619" t="str">
        <f t="shared" si="4"/>
        <v/>
      </c>
      <c r="V43" s="619"/>
      <c r="W43" s="620"/>
      <c r="X43" s="620"/>
      <c r="Y43" s="620"/>
      <c r="Z43" s="620"/>
      <c r="AA43" s="620"/>
      <c r="AB43" s="620"/>
      <c r="AC43" s="620"/>
      <c r="AD43" s="620"/>
      <c r="AE43" s="620"/>
      <c r="AF43" s="620"/>
      <c r="AG43" s="620"/>
      <c r="AH43" s="620"/>
      <c r="AI43" s="620"/>
      <c r="AJ43" s="620"/>
      <c r="AK43" s="620"/>
      <c r="AL43" s="212"/>
      <c r="AM43" s="619" t="str">
        <f t="shared" si="0"/>
        <v/>
      </c>
      <c r="AN43" s="619"/>
      <c r="AO43" s="620"/>
      <c r="AP43" s="620"/>
      <c r="AQ43" s="620"/>
      <c r="AR43" s="620"/>
      <c r="AS43" s="620"/>
      <c r="AT43" s="620"/>
      <c r="AU43" s="620"/>
      <c r="AV43" s="620"/>
      <c r="AW43" s="620"/>
      <c r="AX43" s="620"/>
      <c r="AY43" s="620"/>
      <c r="AZ43" s="620"/>
      <c r="BA43" s="620"/>
      <c r="BB43" s="620"/>
      <c r="BC43" s="620"/>
      <c r="BD43" s="212"/>
      <c r="BE43" s="619" t="str">
        <f t="shared" si="1"/>
        <v/>
      </c>
      <c r="BF43" s="619"/>
      <c r="BG43" s="620"/>
      <c r="BH43" s="620"/>
      <c r="BI43" s="620"/>
      <c r="BJ43" s="620"/>
      <c r="BK43" s="620"/>
      <c r="BL43" s="620"/>
      <c r="BM43" s="620"/>
      <c r="BN43" s="620"/>
      <c r="BO43" s="620"/>
      <c r="BP43" s="620"/>
      <c r="BQ43" s="620"/>
      <c r="BR43" s="620"/>
      <c r="BS43" s="620"/>
      <c r="BT43" s="620"/>
      <c r="BU43" s="620"/>
      <c r="BV43" s="212"/>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2"/>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09"/>
      <c r="DG43" s="621" t="str">
        <f>IF('各会計、関係団体の財政状況及び健全化判断比率'!BR16="","",'各会計、関係団体の財政状況及び健全化判断比率'!BR16)</f>
        <v/>
      </c>
      <c r="DH43" s="62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210</v>
      </c>
      <c r="C46" s="184"/>
      <c r="D46" s="184"/>
      <c r="E46" s="184" t="s">
        <v>211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214</v>
      </c>
    </row>
    <row r="50" spans="5:5" x14ac:dyDescent="0.15">
      <c r="E50" s="186" t="s">
        <v>215</v>
      </c>
    </row>
    <row r="51" spans="5:5" x14ac:dyDescent="0.15">
      <c r="E51" s="186" t="s">
        <v>216</v>
      </c>
    </row>
    <row r="52" spans="5:5" x14ac:dyDescent="0.15">
      <c r="E52" s="186" t="s">
        <v>217</v>
      </c>
    </row>
    <row r="53" spans="5:5" x14ac:dyDescent="0.15"/>
    <row r="54" spans="5:5" x14ac:dyDescent="0.15"/>
    <row r="55" spans="5:5" x14ac:dyDescent="0.15"/>
    <row r="56" spans="5:5" x14ac:dyDescent="0.15"/>
  </sheetData>
  <sheetProtection algorithmName="SHA-512" hashValue="078ffH5DdJCSvpRFa366lZYU6OkdTYmu+ArJwe87Kx7nhchRfBfhIuo9GDXbeycyoSLS/Cxnf4cOFUHw48h6Dw==" saltValue="JYHFunEYee9fo92N8fYC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C22" zoomScaleSheetLayoutView="100" workbookViewId="0">
      <selection activeCell="AU14" sqref="AU14:AX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4" t="s">
        <v>566</v>
      </c>
      <c r="D34" s="1214"/>
      <c r="E34" s="1215"/>
      <c r="F34" s="32">
        <v>5.34</v>
      </c>
      <c r="G34" s="33">
        <v>4.79</v>
      </c>
      <c r="H34" s="33">
        <v>3.6</v>
      </c>
      <c r="I34" s="33">
        <v>0.85</v>
      </c>
      <c r="J34" s="34">
        <v>1.0900000000000001</v>
      </c>
      <c r="K34" s="22"/>
      <c r="L34" s="22"/>
      <c r="M34" s="22"/>
      <c r="N34" s="22"/>
      <c r="O34" s="22"/>
      <c r="P34" s="22"/>
    </row>
    <row r="35" spans="1:16" ht="39" customHeight="1" x14ac:dyDescent="0.15">
      <c r="A35" s="22"/>
      <c r="B35" s="35"/>
      <c r="C35" s="1208" t="s">
        <v>567</v>
      </c>
      <c r="D35" s="1209"/>
      <c r="E35" s="1210"/>
      <c r="F35" s="36">
        <v>0.15</v>
      </c>
      <c r="G35" s="37">
        <v>0.09</v>
      </c>
      <c r="H35" s="37">
        <v>0.11</v>
      </c>
      <c r="I35" s="37">
        <v>0</v>
      </c>
      <c r="J35" s="38">
        <v>0.27</v>
      </c>
      <c r="K35" s="22"/>
      <c r="L35" s="22"/>
      <c r="M35" s="22"/>
      <c r="N35" s="22"/>
      <c r="O35" s="22"/>
      <c r="P35" s="22"/>
    </row>
    <row r="36" spans="1:16" ht="39" customHeight="1" x14ac:dyDescent="0.15">
      <c r="A36" s="22"/>
      <c r="B36" s="35"/>
      <c r="C36" s="1208" t="s">
        <v>568</v>
      </c>
      <c r="D36" s="1209"/>
      <c r="E36" s="1210"/>
      <c r="F36" s="36">
        <v>0</v>
      </c>
      <c r="G36" s="37">
        <v>0</v>
      </c>
      <c r="H36" s="37">
        <v>0.02</v>
      </c>
      <c r="I36" s="37">
        <v>0.05</v>
      </c>
      <c r="J36" s="38">
        <v>0.11</v>
      </c>
      <c r="K36" s="22"/>
      <c r="L36" s="22"/>
      <c r="M36" s="22"/>
      <c r="N36" s="22"/>
      <c r="O36" s="22"/>
      <c r="P36" s="22"/>
    </row>
    <row r="37" spans="1:16" ht="39" customHeight="1" x14ac:dyDescent="0.15">
      <c r="A37" s="22"/>
      <c r="B37" s="35"/>
      <c r="C37" s="1208" t="s">
        <v>569</v>
      </c>
      <c r="D37" s="1209"/>
      <c r="E37" s="1210"/>
      <c r="F37" s="36">
        <v>0</v>
      </c>
      <c r="G37" s="37">
        <v>0</v>
      </c>
      <c r="H37" s="37">
        <v>0.02</v>
      </c>
      <c r="I37" s="37" t="s">
        <v>570</v>
      </c>
      <c r="J37" s="38">
        <v>0</v>
      </c>
      <c r="K37" s="22"/>
      <c r="L37" s="22"/>
      <c r="M37" s="22"/>
      <c r="N37" s="22"/>
      <c r="O37" s="22"/>
      <c r="P37" s="22"/>
    </row>
    <row r="38" spans="1:16" ht="39" customHeight="1" x14ac:dyDescent="0.15">
      <c r="A38" s="22"/>
      <c r="B38" s="35"/>
      <c r="C38" s="1208" t="s">
        <v>571</v>
      </c>
      <c r="D38" s="1209"/>
      <c r="E38" s="1210"/>
      <c r="F38" s="36">
        <v>0</v>
      </c>
      <c r="G38" s="37">
        <v>0</v>
      </c>
      <c r="H38" s="37">
        <v>0</v>
      </c>
      <c r="I38" s="37">
        <v>0</v>
      </c>
      <c r="J38" s="38">
        <v>0</v>
      </c>
      <c r="K38" s="22"/>
      <c r="L38" s="22"/>
      <c r="M38" s="22"/>
      <c r="N38" s="22"/>
      <c r="O38" s="22"/>
      <c r="P38" s="22"/>
    </row>
    <row r="39" spans="1:16" ht="39" customHeight="1" x14ac:dyDescent="0.15">
      <c r="A39" s="22"/>
      <c r="B39" s="35"/>
      <c r="C39" s="1208" t="s">
        <v>572</v>
      </c>
      <c r="D39" s="1209"/>
      <c r="E39" s="1210"/>
      <c r="F39" s="36">
        <v>0.02</v>
      </c>
      <c r="G39" s="37">
        <v>0</v>
      </c>
      <c r="H39" s="37">
        <v>0</v>
      </c>
      <c r="I39" s="37">
        <v>0</v>
      </c>
      <c r="J39" s="38">
        <v>0</v>
      </c>
      <c r="K39" s="22"/>
      <c r="L39" s="22"/>
      <c r="M39" s="22"/>
      <c r="N39" s="22"/>
      <c r="O39" s="22"/>
      <c r="P39" s="22"/>
    </row>
    <row r="40" spans="1:16" ht="39" customHeight="1" x14ac:dyDescent="0.15">
      <c r="A40" s="22"/>
      <c r="B40" s="35"/>
      <c r="C40" s="1208" t="s">
        <v>573</v>
      </c>
      <c r="D40" s="1209"/>
      <c r="E40" s="1210"/>
      <c r="F40" s="36">
        <v>0</v>
      </c>
      <c r="G40" s="37">
        <v>0</v>
      </c>
      <c r="H40" s="37">
        <v>0</v>
      </c>
      <c r="I40" s="37">
        <v>0</v>
      </c>
      <c r="J40" s="38">
        <v>0</v>
      </c>
      <c r="K40" s="22"/>
      <c r="L40" s="22"/>
      <c r="M40" s="22"/>
      <c r="N40" s="22"/>
      <c r="O40" s="22"/>
      <c r="P40" s="22"/>
    </row>
    <row r="41" spans="1:16" ht="39" customHeight="1" x14ac:dyDescent="0.15">
      <c r="A41" s="22"/>
      <c r="B41" s="35"/>
      <c r="C41" s="1208" t="s">
        <v>574</v>
      </c>
      <c r="D41" s="1209"/>
      <c r="E41" s="1210"/>
      <c r="F41" s="36">
        <v>0</v>
      </c>
      <c r="G41" s="37">
        <v>0</v>
      </c>
      <c r="H41" s="37">
        <v>0</v>
      </c>
      <c r="I41" s="37">
        <v>0</v>
      </c>
      <c r="J41" s="38">
        <v>0</v>
      </c>
      <c r="K41" s="22"/>
      <c r="L41" s="22"/>
      <c r="M41" s="22"/>
      <c r="N41" s="22"/>
      <c r="O41" s="22"/>
      <c r="P41" s="22"/>
    </row>
    <row r="42" spans="1:16" ht="39" customHeight="1" x14ac:dyDescent="0.15">
      <c r="A42" s="22"/>
      <c r="B42" s="39"/>
      <c r="C42" s="1208" t="s">
        <v>575</v>
      </c>
      <c r="D42" s="1209"/>
      <c r="E42" s="1210"/>
      <c r="F42" s="36" t="s">
        <v>516</v>
      </c>
      <c r="G42" s="37" t="s">
        <v>516</v>
      </c>
      <c r="H42" s="37" t="s">
        <v>516</v>
      </c>
      <c r="I42" s="37" t="s">
        <v>516</v>
      </c>
      <c r="J42" s="38" t="s">
        <v>516</v>
      </c>
      <c r="K42" s="22"/>
      <c r="L42" s="22"/>
      <c r="M42" s="22"/>
      <c r="N42" s="22"/>
      <c r="O42" s="22"/>
      <c r="P42" s="22"/>
    </row>
    <row r="43" spans="1:16" ht="39" customHeight="1" thickBot="1" x14ac:dyDescent="0.2">
      <c r="A43" s="22"/>
      <c r="B43" s="40"/>
      <c r="C43" s="1211" t="s">
        <v>576</v>
      </c>
      <c r="D43" s="1212"/>
      <c r="E43" s="121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OeYcGqK9aqerQuOCkn2+eVYjM+4NUOkCDFSNvKOH3DfX6rvETChPIWF9zIQp1hFiXJy3Um+hcVi4wTYeiVbQ==" saltValue="xNJX/fpWoABX1jocV3V8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C44" zoomScaleSheetLayoutView="55" workbookViewId="0">
      <selection activeCell="AU14" sqref="AU14:AX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1360</v>
      </c>
      <c r="L45" s="60">
        <v>1273</v>
      </c>
      <c r="M45" s="60">
        <v>1155</v>
      </c>
      <c r="N45" s="60">
        <v>1137</v>
      </c>
      <c r="O45" s="61">
        <v>1177</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516</v>
      </c>
      <c r="L46" s="64" t="s">
        <v>516</v>
      </c>
      <c r="M46" s="64" t="s">
        <v>516</v>
      </c>
      <c r="N46" s="64" t="s">
        <v>516</v>
      </c>
      <c r="O46" s="65" t="s">
        <v>516</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516</v>
      </c>
      <c r="L47" s="64" t="s">
        <v>516</v>
      </c>
      <c r="M47" s="64" t="s">
        <v>516</v>
      </c>
      <c r="N47" s="64" t="s">
        <v>516</v>
      </c>
      <c r="O47" s="65" t="s">
        <v>516</v>
      </c>
      <c r="P47" s="48"/>
      <c r="Q47" s="48"/>
      <c r="R47" s="48"/>
      <c r="S47" s="48"/>
      <c r="T47" s="48"/>
      <c r="U47" s="48"/>
    </row>
    <row r="48" spans="1:21" ht="30.75" customHeight="1" x14ac:dyDescent="0.15">
      <c r="A48" s="48"/>
      <c r="B48" s="1218"/>
      <c r="C48" s="1219"/>
      <c r="D48" s="62"/>
      <c r="E48" s="1224" t="s">
        <v>15</v>
      </c>
      <c r="F48" s="1224"/>
      <c r="G48" s="1224"/>
      <c r="H48" s="1224"/>
      <c r="I48" s="1224"/>
      <c r="J48" s="1225"/>
      <c r="K48" s="63">
        <v>192</v>
      </c>
      <c r="L48" s="64">
        <v>181</v>
      </c>
      <c r="M48" s="64">
        <v>183</v>
      </c>
      <c r="N48" s="64">
        <v>188</v>
      </c>
      <c r="O48" s="65">
        <v>186</v>
      </c>
      <c r="P48" s="48"/>
      <c r="Q48" s="48"/>
      <c r="R48" s="48"/>
      <c r="S48" s="48"/>
      <c r="T48" s="48"/>
      <c r="U48" s="48"/>
    </row>
    <row r="49" spans="1:21" ht="30.75" customHeight="1" x14ac:dyDescent="0.15">
      <c r="A49" s="48"/>
      <c r="B49" s="1218"/>
      <c r="C49" s="1219"/>
      <c r="D49" s="62"/>
      <c r="E49" s="1224" t="s">
        <v>16</v>
      </c>
      <c r="F49" s="1224"/>
      <c r="G49" s="1224"/>
      <c r="H49" s="1224"/>
      <c r="I49" s="1224"/>
      <c r="J49" s="1225"/>
      <c r="K49" s="63">
        <v>23</v>
      </c>
      <c r="L49" s="64">
        <v>26</v>
      </c>
      <c r="M49" s="64">
        <v>28</v>
      </c>
      <c r="N49" s="64">
        <v>31</v>
      </c>
      <c r="O49" s="65">
        <v>33</v>
      </c>
      <c r="P49" s="48"/>
      <c r="Q49" s="48"/>
      <c r="R49" s="48"/>
      <c r="S49" s="48"/>
      <c r="T49" s="48"/>
      <c r="U49" s="48"/>
    </row>
    <row r="50" spans="1:21" ht="30.75" customHeight="1" x14ac:dyDescent="0.15">
      <c r="A50" s="48"/>
      <c r="B50" s="1218"/>
      <c r="C50" s="1219"/>
      <c r="D50" s="62"/>
      <c r="E50" s="1224" t="s">
        <v>17</v>
      </c>
      <c r="F50" s="1224"/>
      <c r="G50" s="1224"/>
      <c r="H50" s="1224"/>
      <c r="I50" s="1224"/>
      <c r="J50" s="1225"/>
      <c r="K50" s="63">
        <v>20</v>
      </c>
      <c r="L50" s="64">
        <v>20</v>
      </c>
      <c r="M50" s="64">
        <v>20</v>
      </c>
      <c r="N50" s="64">
        <v>20</v>
      </c>
      <c r="O50" s="65">
        <v>19</v>
      </c>
      <c r="P50" s="48"/>
      <c r="Q50" s="48"/>
      <c r="R50" s="48"/>
      <c r="S50" s="48"/>
      <c r="T50" s="48"/>
      <c r="U50" s="48"/>
    </row>
    <row r="51" spans="1:21" ht="30.75" customHeight="1" x14ac:dyDescent="0.15">
      <c r="A51" s="48"/>
      <c r="B51" s="1220"/>
      <c r="C51" s="1221"/>
      <c r="D51" s="66"/>
      <c r="E51" s="1224" t="s">
        <v>18</v>
      </c>
      <c r="F51" s="1224"/>
      <c r="G51" s="1224"/>
      <c r="H51" s="1224"/>
      <c r="I51" s="1224"/>
      <c r="J51" s="1225"/>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1201</v>
      </c>
      <c r="L52" s="64">
        <v>1138</v>
      </c>
      <c r="M52" s="64">
        <v>1088</v>
      </c>
      <c r="N52" s="64">
        <v>1057</v>
      </c>
      <c r="O52" s="65">
        <v>1075</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394</v>
      </c>
      <c r="L53" s="69">
        <v>362</v>
      </c>
      <c r="M53" s="69">
        <v>298</v>
      </c>
      <c r="N53" s="69">
        <v>319</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vxty6/dsfgGYxyRjJbELZUrxLyAKF+yzD/Zk4CeJ7gz2LOJ2/WZ0XDr+Q6Q6UA6rOiEgFLLFv16ps/+usqhg==" saltValue="NPtwsjJo8nbEAgxrpG8v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C33" zoomScaleSheetLayoutView="100" workbookViewId="0">
      <selection activeCell="AU14" sqref="AU14:AX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2" t="s">
        <v>30</v>
      </c>
      <c r="C41" s="1243"/>
      <c r="D41" s="102"/>
      <c r="E41" s="1248" t="s">
        <v>31</v>
      </c>
      <c r="F41" s="1248"/>
      <c r="G41" s="1248"/>
      <c r="H41" s="1249"/>
      <c r="I41" s="103">
        <v>10469</v>
      </c>
      <c r="J41" s="104">
        <v>9903</v>
      </c>
      <c r="K41" s="104">
        <v>9615</v>
      </c>
      <c r="L41" s="104">
        <v>9499</v>
      </c>
      <c r="M41" s="105">
        <v>9632</v>
      </c>
    </row>
    <row r="42" spans="2:13" ht="27.75" customHeight="1" x14ac:dyDescent="0.15">
      <c r="B42" s="1244"/>
      <c r="C42" s="1245"/>
      <c r="D42" s="106"/>
      <c r="E42" s="1250" t="s">
        <v>32</v>
      </c>
      <c r="F42" s="1250"/>
      <c r="G42" s="1250"/>
      <c r="H42" s="1251"/>
      <c r="I42" s="107">
        <v>140</v>
      </c>
      <c r="J42" s="108">
        <v>121</v>
      </c>
      <c r="K42" s="108">
        <v>102</v>
      </c>
      <c r="L42" s="108">
        <v>83</v>
      </c>
      <c r="M42" s="109">
        <v>66</v>
      </c>
    </row>
    <row r="43" spans="2:13" ht="27.75" customHeight="1" x14ac:dyDescent="0.15">
      <c r="B43" s="1244"/>
      <c r="C43" s="1245"/>
      <c r="D43" s="106"/>
      <c r="E43" s="1250" t="s">
        <v>33</v>
      </c>
      <c r="F43" s="1250"/>
      <c r="G43" s="1250"/>
      <c r="H43" s="1251"/>
      <c r="I43" s="107">
        <v>2299</v>
      </c>
      <c r="J43" s="108">
        <v>2258</v>
      </c>
      <c r="K43" s="108">
        <v>2096</v>
      </c>
      <c r="L43" s="108">
        <v>2093</v>
      </c>
      <c r="M43" s="109">
        <v>1956</v>
      </c>
    </row>
    <row r="44" spans="2:13" ht="27.75" customHeight="1" x14ac:dyDescent="0.15">
      <c r="B44" s="1244"/>
      <c r="C44" s="1245"/>
      <c r="D44" s="106"/>
      <c r="E44" s="1250" t="s">
        <v>34</v>
      </c>
      <c r="F44" s="1250"/>
      <c r="G44" s="1250"/>
      <c r="H44" s="1251"/>
      <c r="I44" s="107">
        <v>231</v>
      </c>
      <c r="J44" s="108">
        <v>221</v>
      </c>
      <c r="K44" s="108">
        <v>186</v>
      </c>
      <c r="L44" s="108">
        <v>152</v>
      </c>
      <c r="M44" s="109">
        <v>130</v>
      </c>
    </row>
    <row r="45" spans="2:13" ht="27.75" customHeight="1" x14ac:dyDescent="0.15">
      <c r="B45" s="1244"/>
      <c r="C45" s="1245"/>
      <c r="D45" s="106"/>
      <c r="E45" s="1250" t="s">
        <v>35</v>
      </c>
      <c r="F45" s="1250"/>
      <c r="G45" s="1250"/>
      <c r="H45" s="1251"/>
      <c r="I45" s="107">
        <v>1314</v>
      </c>
      <c r="J45" s="108">
        <v>1311</v>
      </c>
      <c r="K45" s="108">
        <v>1323</v>
      </c>
      <c r="L45" s="108">
        <v>1350</v>
      </c>
      <c r="M45" s="109">
        <v>1337</v>
      </c>
    </row>
    <row r="46" spans="2:13" ht="27.75" customHeight="1" x14ac:dyDescent="0.15">
      <c r="B46" s="1244"/>
      <c r="C46" s="1245"/>
      <c r="D46" s="110"/>
      <c r="E46" s="1250" t="s">
        <v>36</v>
      </c>
      <c r="F46" s="1250"/>
      <c r="G46" s="1250"/>
      <c r="H46" s="1251"/>
      <c r="I46" s="107" t="s">
        <v>516</v>
      </c>
      <c r="J46" s="108" t="s">
        <v>516</v>
      </c>
      <c r="K46" s="108" t="s">
        <v>516</v>
      </c>
      <c r="L46" s="108" t="s">
        <v>516</v>
      </c>
      <c r="M46" s="109" t="s">
        <v>516</v>
      </c>
    </row>
    <row r="47" spans="2:13" ht="27.75" customHeight="1" x14ac:dyDescent="0.15">
      <c r="B47" s="1244"/>
      <c r="C47" s="1245"/>
      <c r="D47" s="111"/>
      <c r="E47" s="1252" t="s">
        <v>37</v>
      </c>
      <c r="F47" s="1253"/>
      <c r="G47" s="1253"/>
      <c r="H47" s="1254"/>
      <c r="I47" s="107" t="s">
        <v>516</v>
      </c>
      <c r="J47" s="108" t="s">
        <v>516</v>
      </c>
      <c r="K47" s="108" t="s">
        <v>516</v>
      </c>
      <c r="L47" s="108" t="s">
        <v>516</v>
      </c>
      <c r="M47" s="109" t="s">
        <v>516</v>
      </c>
    </row>
    <row r="48" spans="2:13" ht="27.75" customHeight="1" x14ac:dyDescent="0.15">
      <c r="B48" s="1244"/>
      <c r="C48" s="1245"/>
      <c r="D48" s="106"/>
      <c r="E48" s="1250" t="s">
        <v>38</v>
      </c>
      <c r="F48" s="1250"/>
      <c r="G48" s="1250"/>
      <c r="H48" s="1251"/>
      <c r="I48" s="107" t="s">
        <v>516</v>
      </c>
      <c r="J48" s="108" t="s">
        <v>516</v>
      </c>
      <c r="K48" s="108" t="s">
        <v>516</v>
      </c>
      <c r="L48" s="108" t="s">
        <v>516</v>
      </c>
      <c r="M48" s="109" t="s">
        <v>516</v>
      </c>
    </row>
    <row r="49" spans="2:13" ht="27.75" customHeight="1" x14ac:dyDescent="0.15">
      <c r="B49" s="1246"/>
      <c r="C49" s="1247"/>
      <c r="D49" s="106"/>
      <c r="E49" s="1250" t="s">
        <v>39</v>
      </c>
      <c r="F49" s="1250"/>
      <c r="G49" s="1250"/>
      <c r="H49" s="1251"/>
      <c r="I49" s="107" t="s">
        <v>516</v>
      </c>
      <c r="J49" s="108" t="s">
        <v>516</v>
      </c>
      <c r="K49" s="108" t="s">
        <v>516</v>
      </c>
      <c r="L49" s="108" t="s">
        <v>516</v>
      </c>
      <c r="M49" s="109" t="s">
        <v>516</v>
      </c>
    </row>
    <row r="50" spans="2:13" ht="27.75" customHeight="1" x14ac:dyDescent="0.15">
      <c r="B50" s="1255" t="s">
        <v>40</v>
      </c>
      <c r="C50" s="1256"/>
      <c r="D50" s="112"/>
      <c r="E50" s="1250" t="s">
        <v>41</v>
      </c>
      <c r="F50" s="1250"/>
      <c r="G50" s="1250"/>
      <c r="H50" s="1251"/>
      <c r="I50" s="107">
        <v>2756</v>
      </c>
      <c r="J50" s="108">
        <v>2739</v>
      </c>
      <c r="K50" s="108">
        <v>2722</v>
      </c>
      <c r="L50" s="108">
        <v>2692</v>
      </c>
      <c r="M50" s="109">
        <v>2685</v>
      </c>
    </row>
    <row r="51" spans="2:13" ht="27.75" customHeight="1" x14ac:dyDescent="0.15">
      <c r="B51" s="1244"/>
      <c r="C51" s="1245"/>
      <c r="D51" s="106"/>
      <c r="E51" s="1250" t="s">
        <v>42</v>
      </c>
      <c r="F51" s="1250"/>
      <c r="G51" s="1250"/>
      <c r="H51" s="1251"/>
      <c r="I51" s="107">
        <v>522</v>
      </c>
      <c r="J51" s="108">
        <v>447</v>
      </c>
      <c r="K51" s="108">
        <v>387</v>
      </c>
      <c r="L51" s="108">
        <v>308</v>
      </c>
      <c r="M51" s="109">
        <v>254</v>
      </c>
    </row>
    <row r="52" spans="2:13" ht="27.75" customHeight="1" x14ac:dyDescent="0.15">
      <c r="B52" s="1246"/>
      <c r="C52" s="1247"/>
      <c r="D52" s="106"/>
      <c r="E52" s="1250" t="s">
        <v>43</v>
      </c>
      <c r="F52" s="1250"/>
      <c r="G52" s="1250"/>
      <c r="H52" s="1251"/>
      <c r="I52" s="107">
        <v>9306</v>
      </c>
      <c r="J52" s="108">
        <v>8756</v>
      </c>
      <c r="K52" s="108">
        <v>8133</v>
      </c>
      <c r="L52" s="108">
        <v>7937</v>
      </c>
      <c r="M52" s="109">
        <v>8011</v>
      </c>
    </row>
    <row r="53" spans="2:13" ht="27.75" customHeight="1" thickBot="1" x14ac:dyDescent="0.2">
      <c r="B53" s="1257" t="s">
        <v>44</v>
      </c>
      <c r="C53" s="1258"/>
      <c r="D53" s="113"/>
      <c r="E53" s="1259" t="s">
        <v>45</v>
      </c>
      <c r="F53" s="1259"/>
      <c r="G53" s="1259"/>
      <c r="H53" s="1260"/>
      <c r="I53" s="114">
        <v>1869</v>
      </c>
      <c r="J53" s="115">
        <v>1872</v>
      </c>
      <c r="K53" s="115">
        <v>2078</v>
      </c>
      <c r="L53" s="115">
        <v>2240</v>
      </c>
      <c r="M53" s="116">
        <v>2172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1YtQFKqyFEF7DwYFhq77eJIsKMte9tMx2FZx65UqFaWhmZOQt7EVG+jvvPjqChx+29Cmu45OZgdwcpXbbXXoA==" saltValue="Dwl/8ZjSJu97D1cnnhCC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C37" zoomScale="70" zoomScaleNormal="70" zoomScaleSheetLayoutView="100" workbookViewId="0">
      <selection activeCell="AU14" sqref="AU14:AX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1168</v>
      </c>
      <c r="G55" s="128">
        <v>1151</v>
      </c>
      <c r="H55" s="129">
        <v>1074</v>
      </c>
    </row>
    <row r="56" spans="2:8" ht="52.5" customHeight="1" x14ac:dyDescent="0.15">
      <c r="B56" s="130"/>
      <c r="C56" s="1268" t="s">
        <v>49</v>
      </c>
      <c r="D56" s="1268"/>
      <c r="E56" s="1269"/>
      <c r="F56" s="131">
        <v>610</v>
      </c>
      <c r="G56" s="131">
        <v>574</v>
      </c>
      <c r="H56" s="132">
        <v>528</v>
      </c>
    </row>
    <row r="57" spans="2:8" ht="53.25" customHeight="1" x14ac:dyDescent="0.15">
      <c r="B57" s="130"/>
      <c r="C57" s="1270" t="s">
        <v>50</v>
      </c>
      <c r="D57" s="1270"/>
      <c r="E57" s="1271"/>
      <c r="F57" s="133">
        <v>2074</v>
      </c>
      <c r="G57" s="133">
        <v>2047</v>
      </c>
      <c r="H57" s="134">
        <v>2190</v>
      </c>
    </row>
    <row r="58" spans="2:8" ht="45.75" customHeight="1" x14ac:dyDescent="0.15">
      <c r="B58" s="135"/>
      <c r="C58" s="1261" t="s">
        <v>593</v>
      </c>
      <c r="D58" s="1262"/>
      <c r="E58" s="1263"/>
      <c r="F58" s="136">
        <v>1167</v>
      </c>
      <c r="G58" s="136">
        <v>1169</v>
      </c>
      <c r="H58" s="137">
        <v>1163</v>
      </c>
    </row>
    <row r="59" spans="2:8" ht="45.75" customHeight="1" x14ac:dyDescent="0.15">
      <c r="B59" s="135"/>
      <c r="C59" s="1261" t="s">
        <v>594</v>
      </c>
      <c r="D59" s="1262"/>
      <c r="E59" s="1263"/>
      <c r="F59" s="136">
        <v>508</v>
      </c>
      <c r="G59" s="136">
        <v>481</v>
      </c>
      <c r="H59" s="137">
        <v>454</v>
      </c>
    </row>
    <row r="60" spans="2:8" ht="45.75" customHeight="1" x14ac:dyDescent="0.15">
      <c r="B60" s="135"/>
      <c r="C60" s="1261" t="s">
        <v>597</v>
      </c>
      <c r="D60" s="1262"/>
      <c r="E60" s="1263"/>
      <c r="F60" s="136">
        <v>0</v>
      </c>
      <c r="G60" s="136">
        <v>60</v>
      </c>
      <c r="H60" s="137">
        <v>236</v>
      </c>
    </row>
    <row r="61" spans="2:8" ht="45.75" customHeight="1" x14ac:dyDescent="0.15">
      <c r="B61" s="135"/>
      <c r="C61" s="1261" t="s">
        <v>595</v>
      </c>
      <c r="D61" s="1262"/>
      <c r="E61" s="1263"/>
      <c r="F61" s="136">
        <v>217</v>
      </c>
      <c r="G61" s="136">
        <v>168</v>
      </c>
      <c r="H61" s="137">
        <v>149</v>
      </c>
    </row>
    <row r="62" spans="2:8" ht="45.75" customHeight="1" thickBot="1" x14ac:dyDescent="0.2">
      <c r="B62" s="138"/>
      <c r="C62" s="384" t="s">
        <v>596</v>
      </c>
      <c r="D62" s="385"/>
      <c r="E62" s="386"/>
      <c r="F62" s="136">
        <v>93</v>
      </c>
      <c r="G62" s="136">
        <v>58</v>
      </c>
      <c r="H62" s="137">
        <v>58</v>
      </c>
    </row>
    <row r="63" spans="2:8" ht="52.5" customHeight="1" thickBot="1" x14ac:dyDescent="0.2">
      <c r="B63" s="139"/>
      <c r="C63" s="1264" t="s">
        <v>51</v>
      </c>
      <c r="D63" s="1264"/>
      <c r="E63" s="1265"/>
      <c r="F63" s="140">
        <v>3852</v>
      </c>
      <c r="G63" s="140">
        <v>3772</v>
      </c>
      <c r="H63" s="141">
        <v>3792</v>
      </c>
    </row>
    <row r="64" spans="2:8" ht="15" customHeight="1" x14ac:dyDescent="0.15"/>
  </sheetData>
  <sheetProtection algorithmName="SHA-512" hashValue="hcoqBJupiXSFUSuNq+SDtti2hCSE9T04ra+nCCkJo70hMKQl3O3UaRQ3jUy90VCCSQyNO9ZfR6oT/N5ExEo4yA==" saltValue="9xolyZ4HlnnspWXkNw6u/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327070</v>
      </c>
      <c r="E3" s="160"/>
      <c r="F3" s="161">
        <v>245039</v>
      </c>
      <c r="G3" s="162"/>
      <c r="H3" s="163"/>
    </row>
    <row r="4" spans="1:8" x14ac:dyDescent="0.15">
      <c r="A4" s="164"/>
      <c r="B4" s="165"/>
      <c r="C4" s="166"/>
      <c r="D4" s="167">
        <v>217545</v>
      </c>
      <c r="E4" s="168"/>
      <c r="F4" s="169">
        <v>108922</v>
      </c>
      <c r="G4" s="170"/>
      <c r="H4" s="171"/>
    </row>
    <row r="5" spans="1:8" x14ac:dyDescent="0.15">
      <c r="A5" s="152" t="s">
        <v>549</v>
      </c>
      <c r="B5" s="157"/>
      <c r="C5" s="158"/>
      <c r="D5" s="159">
        <v>171634</v>
      </c>
      <c r="E5" s="160"/>
      <c r="F5" s="161">
        <v>310300</v>
      </c>
      <c r="G5" s="162"/>
      <c r="H5" s="163"/>
    </row>
    <row r="6" spans="1:8" x14ac:dyDescent="0.15">
      <c r="A6" s="164"/>
      <c r="B6" s="165"/>
      <c r="C6" s="166"/>
      <c r="D6" s="167">
        <v>75597</v>
      </c>
      <c r="E6" s="168"/>
      <c r="F6" s="169">
        <v>157576</v>
      </c>
      <c r="G6" s="170"/>
      <c r="H6" s="171"/>
    </row>
    <row r="7" spans="1:8" x14ac:dyDescent="0.15">
      <c r="A7" s="152" t="s">
        <v>550</v>
      </c>
      <c r="B7" s="157"/>
      <c r="C7" s="158"/>
      <c r="D7" s="159">
        <v>195052</v>
      </c>
      <c r="E7" s="160"/>
      <c r="F7" s="161">
        <v>317319</v>
      </c>
      <c r="G7" s="162"/>
      <c r="H7" s="163"/>
    </row>
    <row r="8" spans="1:8" x14ac:dyDescent="0.15">
      <c r="A8" s="164"/>
      <c r="B8" s="165"/>
      <c r="C8" s="166"/>
      <c r="D8" s="167">
        <v>82840</v>
      </c>
      <c r="E8" s="168"/>
      <c r="F8" s="169">
        <v>164214</v>
      </c>
      <c r="G8" s="170"/>
      <c r="H8" s="171"/>
    </row>
    <row r="9" spans="1:8" x14ac:dyDescent="0.15">
      <c r="A9" s="152" t="s">
        <v>551</v>
      </c>
      <c r="B9" s="157"/>
      <c r="C9" s="158"/>
      <c r="D9" s="159">
        <v>233796</v>
      </c>
      <c r="E9" s="160"/>
      <c r="F9" s="161">
        <v>289738</v>
      </c>
      <c r="G9" s="162"/>
      <c r="H9" s="163"/>
    </row>
    <row r="10" spans="1:8" x14ac:dyDescent="0.15">
      <c r="A10" s="164"/>
      <c r="B10" s="165"/>
      <c r="C10" s="166"/>
      <c r="D10" s="167">
        <v>96264</v>
      </c>
      <c r="E10" s="168"/>
      <c r="F10" s="169">
        <v>156238</v>
      </c>
      <c r="G10" s="170"/>
      <c r="H10" s="171"/>
    </row>
    <row r="11" spans="1:8" x14ac:dyDescent="0.15">
      <c r="A11" s="152" t="s">
        <v>552</v>
      </c>
      <c r="B11" s="157"/>
      <c r="C11" s="158"/>
      <c r="D11" s="159">
        <v>263330</v>
      </c>
      <c r="E11" s="160"/>
      <c r="F11" s="161">
        <v>316937</v>
      </c>
      <c r="G11" s="162"/>
      <c r="H11" s="163"/>
    </row>
    <row r="12" spans="1:8" x14ac:dyDescent="0.15">
      <c r="A12" s="164"/>
      <c r="B12" s="165"/>
      <c r="C12" s="172"/>
      <c r="D12" s="167">
        <v>189411</v>
      </c>
      <c r="E12" s="168"/>
      <c r="F12" s="169">
        <v>199150</v>
      </c>
      <c r="G12" s="170"/>
      <c r="H12" s="171"/>
    </row>
    <row r="13" spans="1:8" x14ac:dyDescent="0.15">
      <c r="A13" s="152"/>
      <c r="B13" s="157"/>
      <c r="C13" s="173"/>
      <c r="D13" s="174">
        <v>238176</v>
      </c>
      <c r="E13" s="175"/>
      <c r="F13" s="176">
        <v>295867</v>
      </c>
      <c r="G13" s="177"/>
      <c r="H13" s="163"/>
    </row>
    <row r="14" spans="1:8" x14ac:dyDescent="0.15">
      <c r="A14" s="164"/>
      <c r="B14" s="165"/>
      <c r="C14" s="166"/>
      <c r="D14" s="167">
        <v>132331</v>
      </c>
      <c r="E14" s="168"/>
      <c r="F14" s="169">
        <v>157220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5.35</v>
      </c>
      <c r="C19" s="178">
        <f>ROUND(VALUE(SUBSTITUTE(実質収支比率等に係る経年分析!G$48,"▲","-")),2)</f>
        <v>4.8</v>
      </c>
      <c r="D19" s="178">
        <f>ROUND(VALUE(SUBSTITUTE(実質収支比率等に係る経年分析!H$48,"▲","-")),2)</f>
        <v>3.63</v>
      </c>
      <c r="E19" s="178">
        <f>ROUND(VALUE(SUBSTITUTE(実質収支比率等に係る経年分析!I$48,"▲","-")),2)</f>
        <v>0.9</v>
      </c>
      <c r="F19" s="178">
        <f>ROUND(VALUE(SUBSTITUTE(実質収支比率等に係る経年分析!J$48,"▲","-")),2)</f>
        <v>1.21</v>
      </c>
    </row>
    <row r="20" spans="1:11" x14ac:dyDescent="0.15">
      <c r="A20" s="178" t="s">
        <v>55</v>
      </c>
      <c r="B20" s="178">
        <f>ROUND(VALUE(SUBSTITUTE(実質収支比率等に係る経年分析!F$47,"▲","-")),2)</f>
        <v>28.77</v>
      </c>
      <c r="C20" s="178">
        <f>ROUND(VALUE(SUBSTITUTE(実質収支比率等に係る経年分析!G$47,"▲","-")),2)</f>
        <v>30.25</v>
      </c>
      <c r="D20" s="178">
        <f>ROUND(VALUE(SUBSTITUTE(実質収支比率等に係る経年分析!H$47,"▲","-")),2)</f>
        <v>31.01</v>
      </c>
      <c r="E20" s="178">
        <f>ROUND(VALUE(SUBSTITUTE(実質収支比率等に係る経年分析!I$47,"▲","-")),2)</f>
        <v>31.28</v>
      </c>
      <c r="F20" s="178">
        <f>ROUND(VALUE(SUBSTITUTE(実質収支比率等に係る経年分析!J$47,"▲","-")),2)</f>
        <v>29.19</v>
      </c>
    </row>
    <row r="21" spans="1:11" x14ac:dyDescent="0.15">
      <c r="A21" s="178" t="s">
        <v>56</v>
      </c>
      <c r="B21" s="178">
        <f>IF(ISNUMBER(VALUE(SUBSTITUTE(実質収支比率等に係る経年分析!F$49,"▲","-"))),ROUND(VALUE(SUBSTITUTE(実質収支比率等に係る経年分析!F$49,"▲","-")),2),NA())</f>
        <v>6.29</v>
      </c>
      <c r="C21" s="178">
        <f>IF(ISNUMBER(VALUE(SUBSTITUTE(実質収支比率等に係る経年分析!G$49,"▲","-"))),ROUND(VALUE(SUBSTITUTE(実質収支比率等に係る経年分析!G$49,"▲","-")),2),NA())</f>
        <v>-0.82</v>
      </c>
      <c r="D21" s="178">
        <f>IF(ISNUMBER(VALUE(SUBSTITUTE(実質収支比率等に係る経年分析!H$49,"▲","-"))),ROUND(VALUE(SUBSTITUTE(実質収支比率等に係る経年分析!H$49,"▲","-")),2),NA())</f>
        <v>-1.29</v>
      </c>
      <c r="E21" s="178">
        <f>IF(ISNUMBER(VALUE(SUBSTITUTE(実質収支比率等に係る経年分析!I$49,"▲","-"))),ROUND(VALUE(SUBSTITUTE(実質収支比率等に係る経年分析!I$49,"▲","-")),2),NA())</f>
        <v>-3.3</v>
      </c>
      <c r="F21" s="178">
        <f>IF(ISNUMBER(VALUE(SUBSTITUTE(実質収支比率等に係る経年分析!J$49,"▲","-"))),ROUND(VALUE(SUBSTITUTE(実質収支比率等に係る経年分析!J$49,"▲","-")),2),NA())</f>
        <v>-1.78</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国民健康保険診療所特別会計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君谷診療所特別会計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簡易水道事業特別会計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0.02</v>
      </c>
      <c r="H33" s="179">
        <f>IF(ROUND(VALUE(SUBSTITUTE(連結実質赤字比率に係る赤字・黒字の構成分析!I$37,"▲", "-")), 2) &lt; 0, ABS(ROUND(VALUE(SUBSTITUTE(連結実質赤字比率に係る赤字・黒字の構成分析!I$37,"▲", "-")), 2)), NA())</f>
        <v>0.08</v>
      </c>
      <c r="I33" s="179" t="e">
        <f>IF(ROUND(VALUE(SUBSTITUTE(連結実質赤字比率に係る赤字・黒字の構成分析!I$37,"▲", "-")), 2) &gt;= 0, ABS(ROUND(VALUE(SUBSTITUTE(連結実質赤字比率に係る赤字・黒字の構成分析!I$37,"▲", "-")), 2)), NA())</f>
        <v>#N/A</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v>
      </c>
    </row>
    <row r="34" spans="1:16" x14ac:dyDescent="0.15">
      <c r="A34" s="179" t="str">
        <f>IF(連結実質赤字比率に係る赤字・黒字の構成分析!C$36="",NA(),連結実質赤字比率に係る赤字・黒字の構成分析!C$36)</f>
        <v>住宅新築資金等貸付事業特別会計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0.02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0.05</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0.11</v>
      </c>
    </row>
    <row r="35" spans="1:16" x14ac:dyDescent="0.15">
      <c r="A35" s="179" t="str">
        <f>IF(連結実質赤字比率に係る赤字・黒字の構成分析!C$35="",NA(),連結実質赤字比率に係る赤字・黒字の構成分析!C$35)</f>
        <v>後期高齢者医療特別会計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0.09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0.11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0.27</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5.34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4.79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0.85</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1.0900000000000001</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1201</v>
      </c>
      <c r="E42" s="180"/>
      <c r="F42" s="180"/>
      <c r="G42" s="180">
        <f>'実質公債費比率（分子）の構造'!L$52</f>
        <v>1138</v>
      </c>
      <c r="H42" s="180"/>
      <c r="I42" s="180"/>
      <c r="J42" s="180">
        <f>'実質公債費比率（分子）の構造'!M$52</f>
        <v>1088</v>
      </c>
      <c r="K42" s="180"/>
      <c r="L42" s="180"/>
      <c r="M42" s="180">
        <f>'実質公債費比率（分子）の構造'!N$52</f>
        <v>1057</v>
      </c>
      <c r="N42" s="180"/>
      <c r="O42" s="180"/>
      <c r="P42" s="180">
        <f>'実質公債費比率（分子）の構造'!O$52</f>
        <v>1075</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20</v>
      </c>
      <c r="C44" s="180"/>
      <c r="D44" s="180"/>
      <c r="E44" s="180">
        <f>'実質公債費比率（分子）の構造'!L$50</f>
        <v>20</v>
      </c>
      <c r="F44" s="180"/>
      <c r="G44" s="180"/>
      <c r="H44" s="180">
        <f>'実質公債費比率（分子）の構造'!M$50</f>
        <v>20</v>
      </c>
      <c r="I44" s="180"/>
      <c r="J44" s="180"/>
      <c r="K44" s="180">
        <f>'実質公債費比率（分子）の構造'!N$50</f>
        <v>20</v>
      </c>
      <c r="L44" s="180"/>
      <c r="M44" s="180"/>
      <c r="N44" s="180">
        <f>'実質公債費比率（分子）の構造'!O$50</f>
        <v>19</v>
      </c>
      <c r="O44" s="180"/>
      <c r="P44" s="180"/>
    </row>
    <row r="45" spans="1:16" x14ac:dyDescent="0.15">
      <c r="A45" s="180" t="s">
        <v>66</v>
      </c>
      <c r="B45" s="180">
        <f>'実質公債費比率（分子）の構造'!K$49</f>
        <v>23</v>
      </c>
      <c r="C45" s="180"/>
      <c r="D45" s="180"/>
      <c r="E45" s="180">
        <f>'実質公債費比率（分子）の構造'!L$49</f>
        <v>26</v>
      </c>
      <c r="F45" s="180"/>
      <c r="G45" s="180"/>
      <c r="H45" s="180">
        <f>'実質公債費比率（分子）の構造'!M$49</f>
        <v>28</v>
      </c>
      <c r="I45" s="180"/>
      <c r="J45" s="180"/>
      <c r="K45" s="180">
        <f>'実質公債費比率（分子）の構造'!N$49</f>
        <v>31</v>
      </c>
      <c r="L45" s="180"/>
      <c r="M45" s="180"/>
      <c r="N45" s="180">
        <f>'実質公債費比率（分子）の構造'!O$49</f>
        <v>33</v>
      </c>
      <c r="O45" s="180"/>
      <c r="P45" s="180"/>
    </row>
    <row r="46" spans="1:16" x14ac:dyDescent="0.15">
      <c r="A46" s="180" t="s">
        <v>67</v>
      </c>
      <c r="B46" s="180">
        <f>'実質公債費比率（分子）の構造'!K$48</f>
        <v>192</v>
      </c>
      <c r="C46" s="180"/>
      <c r="D46" s="180"/>
      <c r="E46" s="180">
        <f>'実質公債費比率（分子）の構造'!L$48</f>
        <v>181</v>
      </c>
      <c r="F46" s="180"/>
      <c r="G46" s="180"/>
      <c r="H46" s="180">
        <f>'実質公債費比率（分子）の構造'!M$48</f>
        <v>183</v>
      </c>
      <c r="I46" s="180"/>
      <c r="J46" s="180"/>
      <c r="K46" s="180">
        <f>'実質公債費比率（分子）の構造'!N$48</f>
        <v>188</v>
      </c>
      <c r="L46" s="180"/>
      <c r="M46" s="180"/>
      <c r="N46" s="180">
        <f>'実質公債費比率（分子）の構造'!O$48</f>
        <v>186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1360</v>
      </c>
      <c r="C49" s="180"/>
      <c r="D49" s="180"/>
      <c r="E49" s="180">
        <f>'実質公債費比率（分子）の構造'!L$45</f>
        <v>1273</v>
      </c>
      <c r="F49" s="180"/>
      <c r="G49" s="180"/>
      <c r="H49" s="180">
        <f>'実質公債費比率（分子）の構造'!M$45</f>
        <v>1155</v>
      </c>
      <c r="I49" s="180"/>
      <c r="J49" s="180"/>
      <c r="K49" s="180">
        <f>'実質公債費比率（分子）の構造'!N$45</f>
        <v>1137</v>
      </c>
      <c r="L49" s="180"/>
      <c r="M49" s="180"/>
      <c r="N49" s="180">
        <f>'実質公債費比率（分子）の構造'!O$45</f>
        <v>1177</v>
      </c>
      <c r="O49" s="180"/>
      <c r="P49" s="180"/>
    </row>
    <row r="50" spans="1:16" x14ac:dyDescent="0.15">
      <c r="A50" s="180" t="s">
        <v>71</v>
      </c>
      <c r="B50" s="180" t="e">
        <f>NA()</f>
        <v>#N/A</v>
      </c>
      <c r="C50" s="180">
        <f>IF(ISNUMBER('実質公債費比率（分子）の構造'!K$53),'実質公債費比率（分子）の構造'!K$53,NA())</f>
        <v>394</v>
      </c>
      <c r="D50" s="180" t="e">
        <f>NA()</f>
        <v>#N/A</v>
      </c>
      <c r="E50" s="180" t="e">
        <f>NA()</f>
        <v>#N/A</v>
      </c>
      <c r="F50" s="180">
        <f>IF(ISNUMBER('実質公債費比率（分子）の構造'!L$53),'実質公債費比率（分子）の構造'!L$53,NA())</f>
        <v>362</v>
      </c>
      <c r="G50" s="180" t="e">
        <f>NA()</f>
        <v>#N/A</v>
      </c>
      <c r="H50" s="180" t="e">
        <f>NA()</f>
        <v>#N/A</v>
      </c>
      <c r="I50" s="180">
        <f>IF(ISNUMBER('実質公債費比率（分子）の構造'!M$53),'実質公債費比率（分子）の構造'!M$53,NA())</f>
        <v>298</v>
      </c>
      <c r="J50" s="180" t="e">
        <f>NA()</f>
        <v>#N/A</v>
      </c>
      <c r="K50" s="180" t="e">
        <f>NA()</f>
        <v>#N/A</v>
      </c>
      <c r="L50" s="180">
        <f>IF(ISNUMBER('実質公債費比率（分子）の構造'!N$53),'実質公債費比率（分子）の構造'!N$53,NA())</f>
        <v>319</v>
      </c>
      <c r="M50" s="180" t="e">
        <f>NA()</f>
        <v>#N/A</v>
      </c>
      <c r="N50" s="180" t="e">
        <f>NA()</f>
        <v>#N/A</v>
      </c>
      <c r="O50" s="180">
        <f>IF(ISNUMBER('実質公債費比率（分子）の構造'!O$53),'実質公債費比率（分子）の構造'!O$53,NA())</f>
        <v>340</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9306</v>
      </c>
      <c r="E56" s="179"/>
      <c r="F56" s="179"/>
      <c r="G56" s="179">
        <f>'将来負担比率（分子）の構造'!J$52</f>
        <v>8756</v>
      </c>
      <c r="H56" s="179"/>
      <c r="I56" s="179"/>
      <c r="J56" s="179">
        <f>'将来負担比率（分子）の構造'!K$52</f>
        <v>8133</v>
      </c>
      <c r="K56" s="179"/>
      <c r="L56" s="179"/>
      <c r="M56" s="179">
        <f>'将来負担比率（分子）の構造'!L$52</f>
        <v>7937</v>
      </c>
      <c r="N56" s="179"/>
      <c r="O56" s="179"/>
      <c r="P56" s="179">
        <f>'将来負担比率（分子）の構造'!M$52</f>
        <v>8011</v>
      </c>
    </row>
    <row r="57" spans="1:16" x14ac:dyDescent="0.15">
      <c r="A57" s="179" t="s">
        <v>42</v>
      </c>
      <c r="B57" s="179"/>
      <c r="C57" s="179"/>
      <c r="D57" s="179">
        <f>'将来負担比率（分子）の構造'!I$51</f>
        <v>522</v>
      </c>
      <c r="E57" s="179"/>
      <c r="F57" s="179"/>
      <c r="G57" s="179">
        <f>'将来負担比率（分子）の構造'!J$51</f>
        <v>447</v>
      </c>
      <c r="H57" s="179"/>
      <c r="I57" s="179"/>
      <c r="J57" s="179">
        <f>'将来負担比率（分子）の構造'!K$51</f>
        <v>387</v>
      </c>
      <c r="K57" s="179"/>
      <c r="L57" s="179"/>
      <c r="M57" s="179">
        <f>'将来負担比率（分子）の構造'!L$51</f>
        <v>308</v>
      </c>
      <c r="N57" s="179"/>
      <c r="O57" s="179"/>
      <c r="P57" s="179">
        <f>'将来負担比率（分子）の構造'!M$51</f>
        <v>254</v>
      </c>
    </row>
    <row r="58" spans="1:16" x14ac:dyDescent="0.15">
      <c r="A58" s="179" t="s">
        <v>41</v>
      </c>
      <c r="B58" s="179"/>
      <c r="C58" s="179"/>
      <c r="D58" s="179">
        <f>'将来負担比率（分子）の構造'!I$50</f>
        <v>2756</v>
      </c>
      <c r="E58" s="179"/>
      <c r="F58" s="179"/>
      <c r="G58" s="179">
        <f>'将来負担比率（分子）の構造'!J$50</f>
        <v>2739</v>
      </c>
      <c r="H58" s="179"/>
      <c r="I58" s="179"/>
      <c r="J58" s="179">
        <f>'将来負担比率（分子）の構造'!K$50</f>
        <v>2722</v>
      </c>
      <c r="K58" s="179"/>
      <c r="L58" s="179"/>
      <c r="M58" s="179">
        <f>'将来負担比率（分子）の構造'!L$50</f>
        <v>2692</v>
      </c>
      <c r="N58" s="179"/>
      <c r="O58" s="179"/>
      <c r="P58" s="179">
        <f>'将来負担比率（分子）の構造'!M$50</f>
        <v>2685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1314</v>
      </c>
      <c r="C62" s="179"/>
      <c r="D62" s="179"/>
      <c r="E62" s="179">
        <f>'将来負担比率（分子）の構造'!J$45</f>
        <v>1311</v>
      </c>
      <c r="F62" s="179"/>
      <c r="G62" s="179"/>
      <c r="H62" s="179">
        <f>'将来負担比率（分子）の構造'!K$45</f>
        <v>1323</v>
      </c>
      <c r="I62" s="179"/>
      <c r="J62" s="179"/>
      <c r="K62" s="179">
        <f>'将来負担比率（分子）の構造'!L$45</f>
        <v>1350</v>
      </c>
      <c r="L62" s="179"/>
      <c r="M62" s="179"/>
      <c r="N62" s="179">
        <f>'将来負担比率（分子）の構造'!M$45</f>
        <v>1337</v>
      </c>
      <c r="O62" s="179"/>
      <c r="P62" s="179"/>
    </row>
    <row r="63" spans="1:16" x14ac:dyDescent="0.15">
      <c r="A63" s="179" t="s">
        <v>34</v>
      </c>
      <c r="B63" s="179">
        <f>'将来負担比率（分子）の構造'!I$44</f>
        <v>231</v>
      </c>
      <c r="C63" s="179"/>
      <c r="D63" s="179"/>
      <c r="E63" s="179">
        <f>'将来負担比率（分子）の構造'!J$44</f>
        <v>221</v>
      </c>
      <c r="F63" s="179"/>
      <c r="G63" s="179"/>
      <c r="H63" s="179">
        <f>'将来負担比率（分子）の構造'!K$44</f>
        <v>186</v>
      </c>
      <c r="I63" s="179"/>
      <c r="J63" s="179"/>
      <c r="K63" s="179">
        <f>'将来負担比率（分子）の構造'!L$44</f>
        <v>152</v>
      </c>
      <c r="L63" s="179"/>
      <c r="M63" s="179"/>
      <c r="N63" s="179">
        <f>'将来負担比率（分子）の構造'!M$44</f>
        <v>130</v>
      </c>
      <c r="O63" s="179"/>
      <c r="P63" s="179"/>
    </row>
    <row r="64" spans="1:16" x14ac:dyDescent="0.15">
      <c r="A64" s="179" t="s">
        <v>33</v>
      </c>
      <c r="B64" s="179">
        <f>'将来負担比率（分子）の構造'!I$43</f>
        <v>2299</v>
      </c>
      <c r="C64" s="179"/>
      <c r="D64" s="179"/>
      <c r="E64" s="179">
        <f>'将来負担比率（分子）の構造'!J$43</f>
        <v>2258</v>
      </c>
      <c r="F64" s="179"/>
      <c r="G64" s="179"/>
      <c r="H64" s="179">
        <f>'将来負担比率（分子）の構造'!K$43</f>
        <v>2096</v>
      </c>
      <c r="I64" s="179"/>
      <c r="J64" s="179"/>
      <c r="K64" s="179">
        <f>'将来負担比率（分子）の構造'!L$43</f>
        <v>2093</v>
      </c>
      <c r="L64" s="179"/>
      <c r="M64" s="179"/>
      <c r="N64" s="179">
        <f>'将来負担比率（分子）の構造'!M$43</f>
        <v>1956</v>
      </c>
      <c r="O64" s="179"/>
      <c r="P64" s="179"/>
    </row>
    <row r="65" spans="1:16" x14ac:dyDescent="0.15">
      <c r="A65" s="179" t="s">
        <v>32</v>
      </c>
      <c r="B65" s="179">
        <f>'将来負担比率（分子）の構造'!I$42</f>
        <v>140</v>
      </c>
      <c r="C65" s="179"/>
      <c r="D65" s="179"/>
      <c r="E65" s="179">
        <f>'将来負担比率（分子）の構造'!J$42</f>
        <v>121</v>
      </c>
      <c r="F65" s="179"/>
      <c r="G65" s="179"/>
      <c r="H65" s="179">
        <f>'将来負担比率（分子）の構造'!K$42</f>
        <v>102</v>
      </c>
      <c r="I65" s="179"/>
      <c r="J65" s="179"/>
      <c r="K65" s="179">
        <f>'将来負担比率（分子）の構造'!L$42</f>
        <v>83</v>
      </c>
      <c r="L65" s="179"/>
      <c r="M65" s="179"/>
      <c r="N65" s="179">
        <f>'将来負担比率（分子）の構造'!M$42</f>
        <v>66</v>
      </c>
      <c r="O65" s="179"/>
      <c r="P65" s="179"/>
    </row>
    <row r="66" spans="1:16" x14ac:dyDescent="0.15">
      <c r="A66" s="179" t="s">
        <v>31</v>
      </c>
      <c r="B66" s="179">
        <f>'将来負担比率（分子）の構造'!I$41</f>
        <v>10469</v>
      </c>
      <c r="C66" s="179"/>
      <c r="D66" s="179"/>
      <c r="E66" s="179">
        <f>'将来負担比率（分子）の構造'!J$41</f>
        <v>9903</v>
      </c>
      <c r="F66" s="179"/>
      <c r="G66" s="179"/>
      <c r="H66" s="179">
        <f>'将来負担比率（分子）の構造'!K$41</f>
        <v>9615</v>
      </c>
      <c r="I66" s="179"/>
      <c r="J66" s="179"/>
      <c r="K66" s="179">
        <f>'将来負担比率（分子）の構造'!L$41</f>
        <v>9499</v>
      </c>
      <c r="L66" s="179"/>
      <c r="M66" s="179"/>
      <c r="N66" s="179">
        <f>'将来負担比率（分子）の構造'!M$41</f>
        <v>9632</v>
      </c>
      <c r="O66" s="179"/>
      <c r="P66" s="179"/>
    </row>
    <row r="67" spans="1:16" x14ac:dyDescent="0.15">
      <c r="A67" s="179" t="s">
        <v>75</v>
      </c>
      <c r="B67" s="179" t="e">
        <f>NA()</f>
        <v>#N/A</v>
      </c>
      <c r="C67" s="179">
        <f>IF(ISNUMBER('将来負担比率（分子）の構造'!I$53), IF('将来負担比率（分子）の構造'!I$53 &lt; 0, 0, '将来負担比率（分子）の構造'!I$53), NA())</f>
        <v>1869</v>
      </c>
      <c r="D67" s="179" t="e">
        <f>NA()</f>
        <v>#N/A</v>
      </c>
      <c r="E67" s="179" t="e">
        <f>NA()</f>
        <v>#N/A</v>
      </c>
      <c r="F67" s="179">
        <f>IF(ISNUMBER('将来負担比率（分子）の構造'!J$53), IF('将来負担比率（分子）の構造'!J$53 &lt; 0, 0, '将来負担比率（分子）の構造'!J$53), NA())</f>
        <v>1872</v>
      </c>
      <c r="G67" s="179" t="e">
        <f>NA()</f>
        <v>#N/A</v>
      </c>
      <c r="H67" s="179" t="e">
        <f>NA()</f>
        <v>#N/A</v>
      </c>
      <c r="I67" s="179">
        <f>IF(ISNUMBER('将来負担比率（分子）の構造'!K$53), IF('将来負担比率（分子）の構造'!K$53 &lt; 0, 0, '将来負担比率（分子）の構造'!K$53), NA())</f>
        <v>2078</v>
      </c>
      <c r="J67" s="179" t="e">
        <f>NA()</f>
        <v>#N/A</v>
      </c>
      <c r="K67" s="179" t="e">
        <f>NA()</f>
        <v>#N/A</v>
      </c>
      <c r="L67" s="179">
        <f>IF(ISNUMBER('将来負担比率（分子）の構造'!L$53), IF('将来負担比率（分子）の構造'!L$53 &lt; 0, 0, '将来負担比率（分子）の構造'!L$53), NA())</f>
        <v>2240</v>
      </c>
      <c r="M67" s="179" t="e">
        <f>NA()</f>
        <v>#N/A</v>
      </c>
      <c r="N67" s="179" t="e">
        <f>NA()</f>
        <v>#N/A</v>
      </c>
      <c r="O67" s="179">
        <f>IF(ISNUMBER('将来負担比率（分子）の構造'!M$53), IF('将来負担比率（分子）の構造'!M$53 &lt; 0, 0, '将来負担比率（分子）の構造'!M$53), NA())</f>
        <v>2172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1168</v>
      </c>
      <c r="C72" s="183">
        <f>基金残高に係る経年分析!G55</f>
        <v>1151</v>
      </c>
      <c r="D72" s="183">
        <f>基金残高に係る経年分析!H55</f>
        <v>1074</v>
      </c>
    </row>
    <row r="73" spans="1:16" x14ac:dyDescent="0.15">
      <c r="A73" s="182" t="s">
        <v>78</v>
      </c>
      <c r="B73" s="183">
        <f>基金残高に係る経年分析!F56</f>
        <v>610</v>
      </c>
      <c r="C73" s="183">
        <f>基金残高に係る経年分析!G56</f>
        <v>574</v>
      </c>
      <c r="D73" s="183">
        <f>基金残高に係る経年分析!H56</f>
        <v>528</v>
      </c>
    </row>
    <row r="74" spans="1:16" x14ac:dyDescent="0.15">
      <c r="A74" s="182" t="s">
        <v>79</v>
      </c>
      <c r="B74" s="183">
        <f>基金残高に係る経年分析!F57</f>
        <v>2074</v>
      </c>
      <c r="C74" s="183">
        <f>基金残高に係る経年分析!G57</f>
        <v>2047</v>
      </c>
      <c r="D74" s="183">
        <f>基金残高に係る経年分析!H57</f>
        <v>2190</v>
      </c>
    </row>
  </sheetData>
  <sheetProtection algorithmName="SHA-512" hashValue="ScNhxYmwZnIp15K4FahijaFGR/QCISnnuBBd2Z4gTvKk1nl+uoFHRkvF6NKpCyVwhr2x2KgqigP0ZC1HKdnsgA==" saltValue="S0MkT+Ied24zFysvNWQJ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election activeCell="AU14" sqref="AU14:AX14"/>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2" t="s">
        <v>218</v>
      </c>
      <c r="DI1" s="623"/>
      <c r="DJ1" s="623"/>
      <c r="DK1" s="623"/>
      <c r="DL1" s="623"/>
      <c r="DM1" s="623"/>
      <c r="DN1" s="624"/>
      <c r="DO1" s="224"/>
      <c r="DP1" s="622" t="s">
        <v>219</v>
      </c>
      <c r="DQ1" s="623"/>
      <c r="DR1" s="623"/>
      <c r="DS1" s="623"/>
      <c r="DT1" s="623"/>
      <c r="DU1" s="623"/>
      <c r="DV1" s="623"/>
      <c r="DW1" s="623"/>
      <c r="DX1" s="623"/>
      <c r="DY1" s="623"/>
      <c r="DZ1" s="623"/>
      <c r="EA1" s="623"/>
      <c r="EB1" s="623"/>
      <c r="EC1" s="624"/>
      <c r="ED1" s="222"/>
      <c r="EE1" s="222"/>
      <c r="EF1" s="222"/>
      <c r="EG1" s="222"/>
      <c r="EH1" s="222"/>
      <c r="EI1" s="222"/>
      <c r="EJ1" s="222"/>
      <c r="EK1" s="222"/>
      <c r="EL1" s="222"/>
      <c r="EM1" s="222"/>
    </row>
    <row r="2" spans="2:143" ht="22.5" customHeight="1" x14ac:dyDescent="0.15">
      <c r="B2" s="225" t="s">
        <v>220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5" t="s">
        <v>221</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222</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223</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x14ac:dyDescent="0.15">
      <c r="B4" s="625" t="s">
        <v>1</v>
      </c>
      <c r="C4" s="626"/>
      <c r="D4" s="626"/>
      <c r="E4" s="626"/>
      <c r="F4" s="626"/>
      <c r="G4" s="626"/>
      <c r="H4" s="626"/>
      <c r="I4" s="626"/>
      <c r="J4" s="626"/>
      <c r="K4" s="626"/>
      <c r="L4" s="626"/>
      <c r="M4" s="626"/>
      <c r="N4" s="626"/>
      <c r="O4" s="626"/>
      <c r="P4" s="626"/>
      <c r="Q4" s="627"/>
      <c r="R4" s="625" t="s">
        <v>224</v>
      </c>
      <c r="S4" s="626"/>
      <c r="T4" s="626"/>
      <c r="U4" s="626"/>
      <c r="V4" s="626"/>
      <c r="W4" s="626"/>
      <c r="X4" s="626"/>
      <c r="Y4" s="627"/>
      <c r="Z4" s="625" t="s">
        <v>225</v>
      </c>
      <c r="AA4" s="626"/>
      <c r="AB4" s="626"/>
      <c r="AC4" s="627"/>
      <c r="AD4" s="625" t="s">
        <v>226</v>
      </c>
      <c r="AE4" s="626"/>
      <c r="AF4" s="626"/>
      <c r="AG4" s="626"/>
      <c r="AH4" s="626"/>
      <c r="AI4" s="626"/>
      <c r="AJ4" s="626"/>
      <c r="AK4" s="627"/>
      <c r="AL4" s="625" t="s">
        <v>225</v>
      </c>
      <c r="AM4" s="626"/>
      <c r="AN4" s="626"/>
      <c r="AO4" s="627"/>
      <c r="AP4" s="631" t="s">
        <v>227</v>
      </c>
      <c r="AQ4" s="631"/>
      <c r="AR4" s="631"/>
      <c r="AS4" s="631"/>
      <c r="AT4" s="631"/>
      <c r="AU4" s="631"/>
      <c r="AV4" s="631"/>
      <c r="AW4" s="631"/>
      <c r="AX4" s="631"/>
      <c r="AY4" s="631"/>
      <c r="AZ4" s="631"/>
      <c r="BA4" s="631"/>
      <c r="BB4" s="631"/>
      <c r="BC4" s="631"/>
      <c r="BD4" s="631"/>
      <c r="BE4" s="631"/>
      <c r="BF4" s="631"/>
      <c r="BG4" s="631" t="s">
        <v>228</v>
      </c>
      <c r="BH4" s="631"/>
      <c r="BI4" s="631"/>
      <c r="BJ4" s="631"/>
      <c r="BK4" s="631"/>
      <c r="BL4" s="631"/>
      <c r="BM4" s="631"/>
      <c r="BN4" s="631"/>
      <c r="BO4" s="631" t="s">
        <v>225</v>
      </c>
      <c r="BP4" s="631"/>
      <c r="BQ4" s="631"/>
      <c r="BR4" s="631"/>
      <c r="BS4" s="631" t="s">
        <v>229</v>
      </c>
      <c r="BT4" s="631"/>
      <c r="BU4" s="631"/>
      <c r="BV4" s="631"/>
      <c r="BW4" s="631"/>
      <c r="BX4" s="631"/>
      <c r="BY4" s="631"/>
      <c r="BZ4" s="631"/>
      <c r="CA4" s="631"/>
      <c r="CB4" s="631"/>
      <c r="CD4" s="628" t="s">
        <v>230</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28" customFormat="1" ht="11.25" customHeight="1" x14ac:dyDescent="0.15">
      <c r="B5" s="632" t="s">
        <v>231</v>
      </c>
      <c r="C5" s="633"/>
      <c r="D5" s="633"/>
      <c r="E5" s="633"/>
      <c r="F5" s="633"/>
      <c r="G5" s="633"/>
      <c r="H5" s="633"/>
      <c r="I5" s="633"/>
      <c r="J5" s="633"/>
      <c r="K5" s="633"/>
      <c r="L5" s="633"/>
      <c r="M5" s="633"/>
      <c r="N5" s="633"/>
      <c r="O5" s="633"/>
      <c r="P5" s="633"/>
      <c r="Q5" s="634"/>
      <c r="R5" s="635">
        <v>438129</v>
      </c>
      <c r="S5" s="636"/>
      <c r="T5" s="636"/>
      <c r="U5" s="636"/>
      <c r="V5" s="636"/>
      <c r="W5" s="636"/>
      <c r="X5" s="636"/>
      <c r="Y5" s="637"/>
      <c r="Z5" s="638">
        <v>6.3</v>
      </c>
      <c r="AA5" s="638"/>
      <c r="AB5" s="638"/>
      <c r="AC5" s="638"/>
      <c r="AD5" s="639">
        <v>438129</v>
      </c>
      <c r="AE5" s="639"/>
      <c r="AF5" s="639"/>
      <c r="AG5" s="639"/>
      <c r="AH5" s="639"/>
      <c r="AI5" s="639"/>
      <c r="AJ5" s="639"/>
      <c r="AK5" s="639"/>
      <c r="AL5" s="640">
        <v>12.1</v>
      </c>
      <c r="AM5" s="641"/>
      <c r="AN5" s="641"/>
      <c r="AO5" s="642"/>
      <c r="AP5" s="632" t="s">
        <v>232</v>
      </c>
      <c r="AQ5" s="633"/>
      <c r="AR5" s="633"/>
      <c r="AS5" s="633"/>
      <c r="AT5" s="633"/>
      <c r="AU5" s="633"/>
      <c r="AV5" s="633"/>
      <c r="AW5" s="633"/>
      <c r="AX5" s="633"/>
      <c r="AY5" s="633"/>
      <c r="AZ5" s="633"/>
      <c r="BA5" s="633"/>
      <c r="BB5" s="633"/>
      <c r="BC5" s="633"/>
      <c r="BD5" s="633"/>
      <c r="BE5" s="633"/>
      <c r="BF5" s="634"/>
      <c r="BG5" s="646">
        <v>438083</v>
      </c>
      <c r="BH5" s="647"/>
      <c r="BI5" s="647"/>
      <c r="BJ5" s="647"/>
      <c r="BK5" s="647"/>
      <c r="BL5" s="647"/>
      <c r="BM5" s="647"/>
      <c r="BN5" s="648"/>
      <c r="BO5" s="649">
        <v>100</v>
      </c>
      <c r="BP5" s="649"/>
      <c r="BQ5" s="649"/>
      <c r="BR5" s="649"/>
      <c r="BS5" s="650">
        <v>35429</v>
      </c>
      <c r="BT5" s="650"/>
      <c r="BU5" s="650"/>
      <c r="BV5" s="650"/>
      <c r="BW5" s="650"/>
      <c r="BX5" s="650"/>
      <c r="BY5" s="650"/>
      <c r="BZ5" s="650"/>
      <c r="CA5" s="650"/>
      <c r="CB5" s="654"/>
      <c r="CD5" s="628" t="s">
        <v>227</v>
      </c>
      <c r="CE5" s="629"/>
      <c r="CF5" s="629"/>
      <c r="CG5" s="629"/>
      <c r="CH5" s="629"/>
      <c r="CI5" s="629"/>
      <c r="CJ5" s="629"/>
      <c r="CK5" s="629"/>
      <c r="CL5" s="629"/>
      <c r="CM5" s="629"/>
      <c r="CN5" s="629"/>
      <c r="CO5" s="629"/>
      <c r="CP5" s="629"/>
      <c r="CQ5" s="630"/>
      <c r="CR5" s="628" t="s">
        <v>233</v>
      </c>
      <c r="CS5" s="629"/>
      <c r="CT5" s="629"/>
      <c r="CU5" s="629"/>
      <c r="CV5" s="629"/>
      <c r="CW5" s="629"/>
      <c r="CX5" s="629"/>
      <c r="CY5" s="630"/>
      <c r="CZ5" s="628" t="s">
        <v>225</v>
      </c>
      <c r="DA5" s="629"/>
      <c r="DB5" s="629"/>
      <c r="DC5" s="630"/>
      <c r="DD5" s="628" t="s">
        <v>234</v>
      </c>
      <c r="DE5" s="629"/>
      <c r="DF5" s="629"/>
      <c r="DG5" s="629"/>
      <c r="DH5" s="629"/>
      <c r="DI5" s="629"/>
      <c r="DJ5" s="629"/>
      <c r="DK5" s="629"/>
      <c r="DL5" s="629"/>
      <c r="DM5" s="629"/>
      <c r="DN5" s="629"/>
      <c r="DO5" s="629"/>
      <c r="DP5" s="630"/>
      <c r="DQ5" s="628" t="s">
        <v>235</v>
      </c>
      <c r="DR5" s="629"/>
      <c r="DS5" s="629"/>
      <c r="DT5" s="629"/>
      <c r="DU5" s="629"/>
      <c r="DV5" s="629"/>
      <c r="DW5" s="629"/>
      <c r="DX5" s="629"/>
      <c r="DY5" s="629"/>
      <c r="DZ5" s="629"/>
      <c r="EA5" s="629"/>
      <c r="EB5" s="629"/>
      <c r="EC5" s="630"/>
    </row>
    <row r="6" spans="2:143" ht="11.25" customHeight="1" x14ac:dyDescent="0.15">
      <c r="B6" s="643" t="s">
        <v>236</v>
      </c>
      <c r="C6" s="644"/>
      <c r="D6" s="644"/>
      <c r="E6" s="644"/>
      <c r="F6" s="644"/>
      <c r="G6" s="644"/>
      <c r="H6" s="644"/>
      <c r="I6" s="644"/>
      <c r="J6" s="644"/>
      <c r="K6" s="644"/>
      <c r="L6" s="644"/>
      <c r="M6" s="644"/>
      <c r="N6" s="644"/>
      <c r="O6" s="644"/>
      <c r="P6" s="644"/>
      <c r="Q6" s="645"/>
      <c r="R6" s="646">
        <v>80462</v>
      </c>
      <c r="S6" s="647"/>
      <c r="T6" s="647"/>
      <c r="U6" s="647"/>
      <c r="V6" s="647"/>
      <c r="W6" s="647"/>
      <c r="X6" s="647"/>
      <c r="Y6" s="648"/>
      <c r="Z6" s="649">
        <v>1.2</v>
      </c>
      <c r="AA6" s="649"/>
      <c r="AB6" s="649"/>
      <c r="AC6" s="649"/>
      <c r="AD6" s="650">
        <v>80462</v>
      </c>
      <c r="AE6" s="650"/>
      <c r="AF6" s="650"/>
      <c r="AG6" s="650"/>
      <c r="AH6" s="650"/>
      <c r="AI6" s="650"/>
      <c r="AJ6" s="650"/>
      <c r="AK6" s="650"/>
      <c r="AL6" s="651">
        <v>2.2000000000000002</v>
      </c>
      <c r="AM6" s="652"/>
      <c r="AN6" s="652"/>
      <c r="AO6" s="653"/>
      <c r="AP6" s="643" t="s">
        <v>237</v>
      </c>
      <c r="AQ6" s="644"/>
      <c r="AR6" s="644"/>
      <c r="AS6" s="644"/>
      <c r="AT6" s="644"/>
      <c r="AU6" s="644"/>
      <c r="AV6" s="644"/>
      <c r="AW6" s="644"/>
      <c r="AX6" s="644"/>
      <c r="AY6" s="644"/>
      <c r="AZ6" s="644"/>
      <c r="BA6" s="644"/>
      <c r="BB6" s="644"/>
      <c r="BC6" s="644"/>
      <c r="BD6" s="644"/>
      <c r="BE6" s="644"/>
      <c r="BF6" s="645"/>
      <c r="BG6" s="646">
        <v>438083</v>
      </c>
      <c r="BH6" s="647"/>
      <c r="BI6" s="647"/>
      <c r="BJ6" s="647"/>
      <c r="BK6" s="647"/>
      <c r="BL6" s="647"/>
      <c r="BM6" s="647"/>
      <c r="BN6" s="648"/>
      <c r="BO6" s="649">
        <v>100</v>
      </c>
      <c r="BP6" s="649"/>
      <c r="BQ6" s="649"/>
      <c r="BR6" s="649"/>
      <c r="BS6" s="650">
        <v>35429</v>
      </c>
      <c r="BT6" s="650"/>
      <c r="BU6" s="650"/>
      <c r="BV6" s="650"/>
      <c r="BW6" s="650"/>
      <c r="BX6" s="650"/>
      <c r="BY6" s="650"/>
      <c r="BZ6" s="650"/>
      <c r="CA6" s="650"/>
      <c r="CB6" s="654"/>
      <c r="CD6" s="657" t="s">
        <v>238</v>
      </c>
      <c r="CE6" s="658"/>
      <c r="CF6" s="658"/>
      <c r="CG6" s="658"/>
      <c r="CH6" s="658"/>
      <c r="CI6" s="658"/>
      <c r="CJ6" s="658"/>
      <c r="CK6" s="658"/>
      <c r="CL6" s="658"/>
      <c r="CM6" s="658"/>
      <c r="CN6" s="658"/>
      <c r="CO6" s="658"/>
      <c r="CP6" s="658"/>
      <c r="CQ6" s="659"/>
      <c r="CR6" s="646">
        <v>78662</v>
      </c>
      <c r="CS6" s="647"/>
      <c r="CT6" s="647"/>
      <c r="CU6" s="647"/>
      <c r="CV6" s="647"/>
      <c r="CW6" s="647"/>
      <c r="CX6" s="647"/>
      <c r="CY6" s="648"/>
      <c r="CZ6" s="640">
        <v>1.1000000000000001</v>
      </c>
      <c r="DA6" s="641"/>
      <c r="DB6" s="641"/>
      <c r="DC6" s="660"/>
      <c r="DD6" s="655" t="s">
        <v>128</v>
      </c>
      <c r="DE6" s="647"/>
      <c r="DF6" s="647"/>
      <c r="DG6" s="647"/>
      <c r="DH6" s="647"/>
      <c r="DI6" s="647"/>
      <c r="DJ6" s="647"/>
      <c r="DK6" s="647"/>
      <c r="DL6" s="647"/>
      <c r="DM6" s="647"/>
      <c r="DN6" s="647"/>
      <c r="DO6" s="647"/>
      <c r="DP6" s="648"/>
      <c r="DQ6" s="655">
        <v>78662</v>
      </c>
      <c r="DR6" s="647"/>
      <c r="DS6" s="647"/>
      <c r="DT6" s="647"/>
      <c r="DU6" s="647"/>
      <c r="DV6" s="647"/>
      <c r="DW6" s="647"/>
      <c r="DX6" s="647"/>
      <c r="DY6" s="647"/>
      <c r="DZ6" s="647"/>
      <c r="EA6" s="647"/>
      <c r="EB6" s="647"/>
      <c r="EC6" s="656"/>
    </row>
    <row r="7" spans="2:143" ht="11.25" customHeight="1" x14ac:dyDescent="0.15">
      <c r="B7" s="643" t="s">
        <v>239</v>
      </c>
      <c r="C7" s="644"/>
      <c r="D7" s="644"/>
      <c r="E7" s="644"/>
      <c r="F7" s="644"/>
      <c r="G7" s="644"/>
      <c r="H7" s="644"/>
      <c r="I7" s="644"/>
      <c r="J7" s="644"/>
      <c r="K7" s="644"/>
      <c r="L7" s="644"/>
      <c r="M7" s="644"/>
      <c r="N7" s="644"/>
      <c r="O7" s="644"/>
      <c r="P7" s="644"/>
      <c r="Q7" s="645"/>
      <c r="R7" s="646">
        <v>433</v>
      </c>
      <c r="S7" s="647"/>
      <c r="T7" s="647"/>
      <c r="U7" s="647"/>
      <c r="V7" s="647"/>
      <c r="W7" s="647"/>
      <c r="X7" s="647"/>
      <c r="Y7" s="648"/>
      <c r="Z7" s="649">
        <v>0</v>
      </c>
      <c r="AA7" s="649"/>
      <c r="AB7" s="649"/>
      <c r="AC7" s="649"/>
      <c r="AD7" s="650">
        <v>433</v>
      </c>
      <c r="AE7" s="650"/>
      <c r="AF7" s="650"/>
      <c r="AG7" s="650"/>
      <c r="AH7" s="650"/>
      <c r="AI7" s="650"/>
      <c r="AJ7" s="650"/>
      <c r="AK7" s="650"/>
      <c r="AL7" s="651">
        <v>0</v>
      </c>
      <c r="AM7" s="652"/>
      <c r="AN7" s="652"/>
      <c r="AO7" s="653"/>
      <c r="AP7" s="643" t="s">
        <v>240</v>
      </c>
      <c r="AQ7" s="644"/>
      <c r="AR7" s="644"/>
      <c r="AS7" s="644"/>
      <c r="AT7" s="644"/>
      <c r="AU7" s="644"/>
      <c r="AV7" s="644"/>
      <c r="AW7" s="644"/>
      <c r="AX7" s="644"/>
      <c r="AY7" s="644"/>
      <c r="AZ7" s="644"/>
      <c r="BA7" s="644"/>
      <c r="BB7" s="644"/>
      <c r="BC7" s="644"/>
      <c r="BD7" s="644"/>
      <c r="BE7" s="644"/>
      <c r="BF7" s="645"/>
      <c r="BG7" s="646">
        <v>146832</v>
      </c>
      <c r="BH7" s="647"/>
      <c r="BI7" s="647"/>
      <c r="BJ7" s="647"/>
      <c r="BK7" s="647"/>
      <c r="BL7" s="647"/>
      <c r="BM7" s="647"/>
      <c r="BN7" s="648"/>
      <c r="BO7" s="649">
        <v>33.5</v>
      </c>
      <c r="BP7" s="649"/>
      <c r="BQ7" s="649"/>
      <c r="BR7" s="649"/>
      <c r="BS7" s="650">
        <v>2064</v>
      </c>
      <c r="BT7" s="650"/>
      <c r="BU7" s="650"/>
      <c r="BV7" s="650"/>
      <c r="BW7" s="650"/>
      <c r="BX7" s="650"/>
      <c r="BY7" s="650"/>
      <c r="BZ7" s="650"/>
      <c r="CA7" s="650"/>
      <c r="CB7" s="654"/>
      <c r="CD7" s="661" t="s">
        <v>241</v>
      </c>
      <c r="CE7" s="662"/>
      <c r="CF7" s="662"/>
      <c r="CG7" s="662"/>
      <c r="CH7" s="662"/>
      <c r="CI7" s="662"/>
      <c r="CJ7" s="662"/>
      <c r="CK7" s="662"/>
      <c r="CL7" s="662"/>
      <c r="CM7" s="662"/>
      <c r="CN7" s="662"/>
      <c r="CO7" s="662"/>
      <c r="CP7" s="662"/>
      <c r="CQ7" s="663"/>
      <c r="CR7" s="646">
        <v>1794765</v>
      </c>
      <c r="CS7" s="647"/>
      <c r="CT7" s="647"/>
      <c r="CU7" s="647"/>
      <c r="CV7" s="647"/>
      <c r="CW7" s="647"/>
      <c r="CX7" s="647"/>
      <c r="CY7" s="648"/>
      <c r="CZ7" s="649">
        <v>26.2</v>
      </c>
      <c r="DA7" s="649"/>
      <c r="DB7" s="649"/>
      <c r="DC7" s="649"/>
      <c r="DD7" s="655">
        <v>540181</v>
      </c>
      <c r="DE7" s="647"/>
      <c r="DF7" s="647"/>
      <c r="DG7" s="647"/>
      <c r="DH7" s="647"/>
      <c r="DI7" s="647"/>
      <c r="DJ7" s="647"/>
      <c r="DK7" s="647"/>
      <c r="DL7" s="647"/>
      <c r="DM7" s="647"/>
      <c r="DN7" s="647"/>
      <c r="DO7" s="647"/>
      <c r="DP7" s="648"/>
      <c r="DQ7" s="655">
        <v>1068258</v>
      </c>
      <c r="DR7" s="647"/>
      <c r="DS7" s="647"/>
      <c r="DT7" s="647"/>
      <c r="DU7" s="647"/>
      <c r="DV7" s="647"/>
      <c r="DW7" s="647"/>
      <c r="DX7" s="647"/>
      <c r="DY7" s="647"/>
      <c r="DZ7" s="647"/>
      <c r="EA7" s="647"/>
      <c r="EB7" s="647"/>
      <c r="EC7" s="656"/>
    </row>
    <row r="8" spans="2:143" ht="11.25" customHeight="1" x14ac:dyDescent="0.15">
      <c r="B8" s="643" t="s">
        <v>242</v>
      </c>
      <c r="C8" s="644"/>
      <c r="D8" s="644"/>
      <c r="E8" s="644"/>
      <c r="F8" s="644"/>
      <c r="G8" s="644"/>
      <c r="H8" s="644"/>
      <c r="I8" s="644"/>
      <c r="J8" s="644"/>
      <c r="K8" s="644"/>
      <c r="L8" s="644"/>
      <c r="M8" s="644"/>
      <c r="N8" s="644"/>
      <c r="O8" s="644"/>
      <c r="P8" s="644"/>
      <c r="Q8" s="645"/>
      <c r="R8" s="646">
        <v>1210</v>
      </c>
      <c r="S8" s="647"/>
      <c r="T8" s="647"/>
      <c r="U8" s="647"/>
      <c r="V8" s="647"/>
      <c r="W8" s="647"/>
      <c r="X8" s="647"/>
      <c r="Y8" s="648"/>
      <c r="Z8" s="649">
        <v>0</v>
      </c>
      <c r="AA8" s="649"/>
      <c r="AB8" s="649"/>
      <c r="AC8" s="649"/>
      <c r="AD8" s="650">
        <v>1210</v>
      </c>
      <c r="AE8" s="650"/>
      <c r="AF8" s="650"/>
      <c r="AG8" s="650"/>
      <c r="AH8" s="650"/>
      <c r="AI8" s="650"/>
      <c r="AJ8" s="650"/>
      <c r="AK8" s="650"/>
      <c r="AL8" s="651">
        <v>0</v>
      </c>
      <c r="AM8" s="652"/>
      <c r="AN8" s="652"/>
      <c r="AO8" s="653"/>
      <c r="AP8" s="643" t="s">
        <v>243</v>
      </c>
      <c r="AQ8" s="644"/>
      <c r="AR8" s="644"/>
      <c r="AS8" s="644"/>
      <c r="AT8" s="644"/>
      <c r="AU8" s="644"/>
      <c r="AV8" s="644"/>
      <c r="AW8" s="644"/>
      <c r="AX8" s="644"/>
      <c r="AY8" s="644"/>
      <c r="AZ8" s="644"/>
      <c r="BA8" s="644"/>
      <c r="BB8" s="644"/>
      <c r="BC8" s="644"/>
      <c r="BD8" s="644"/>
      <c r="BE8" s="644"/>
      <c r="BF8" s="645"/>
      <c r="BG8" s="646">
        <v>6916</v>
      </c>
      <c r="BH8" s="647"/>
      <c r="BI8" s="647"/>
      <c r="BJ8" s="647"/>
      <c r="BK8" s="647"/>
      <c r="BL8" s="647"/>
      <c r="BM8" s="647"/>
      <c r="BN8" s="648"/>
      <c r="BO8" s="649">
        <v>1.6</v>
      </c>
      <c r="BP8" s="649"/>
      <c r="BQ8" s="649"/>
      <c r="BR8" s="649"/>
      <c r="BS8" s="655" t="s">
        <v>128</v>
      </c>
      <c r="BT8" s="647"/>
      <c r="BU8" s="647"/>
      <c r="BV8" s="647"/>
      <c r="BW8" s="647"/>
      <c r="BX8" s="647"/>
      <c r="BY8" s="647"/>
      <c r="BZ8" s="647"/>
      <c r="CA8" s="647"/>
      <c r="CB8" s="656"/>
      <c r="CD8" s="661" t="s">
        <v>244</v>
      </c>
      <c r="CE8" s="662"/>
      <c r="CF8" s="662"/>
      <c r="CG8" s="662"/>
      <c r="CH8" s="662"/>
      <c r="CI8" s="662"/>
      <c r="CJ8" s="662"/>
      <c r="CK8" s="662"/>
      <c r="CL8" s="662"/>
      <c r="CM8" s="662"/>
      <c r="CN8" s="662"/>
      <c r="CO8" s="662"/>
      <c r="CP8" s="662"/>
      <c r="CQ8" s="663"/>
      <c r="CR8" s="646">
        <v>1287929</v>
      </c>
      <c r="CS8" s="647"/>
      <c r="CT8" s="647"/>
      <c r="CU8" s="647"/>
      <c r="CV8" s="647"/>
      <c r="CW8" s="647"/>
      <c r="CX8" s="647"/>
      <c r="CY8" s="648"/>
      <c r="CZ8" s="649">
        <v>18.8</v>
      </c>
      <c r="DA8" s="649"/>
      <c r="DB8" s="649"/>
      <c r="DC8" s="649"/>
      <c r="DD8" s="655">
        <v>27124</v>
      </c>
      <c r="DE8" s="647"/>
      <c r="DF8" s="647"/>
      <c r="DG8" s="647"/>
      <c r="DH8" s="647"/>
      <c r="DI8" s="647"/>
      <c r="DJ8" s="647"/>
      <c r="DK8" s="647"/>
      <c r="DL8" s="647"/>
      <c r="DM8" s="647"/>
      <c r="DN8" s="647"/>
      <c r="DO8" s="647"/>
      <c r="DP8" s="648"/>
      <c r="DQ8" s="655">
        <v>709968</v>
      </c>
      <c r="DR8" s="647"/>
      <c r="DS8" s="647"/>
      <c r="DT8" s="647"/>
      <c r="DU8" s="647"/>
      <c r="DV8" s="647"/>
      <c r="DW8" s="647"/>
      <c r="DX8" s="647"/>
      <c r="DY8" s="647"/>
      <c r="DZ8" s="647"/>
      <c r="EA8" s="647"/>
      <c r="EB8" s="647"/>
      <c r="EC8" s="656"/>
    </row>
    <row r="9" spans="2:143" ht="11.25" customHeight="1" x14ac:dyDescent="0.15">
      <c r="B9" s="643" t="s">
        <v>245</v>
      </c>
      <c r="C9" s="644"/>
      <c r="D9" s="644"/>
      <c r="E9" s="644"/>
      <c r="F9" s="644"/>
      <c r="G9" s="644"/>
      <c r="H9" s="644"/>
      <c r="I9" s="644"/>
      <c r="J9" s="644"/>
      <c r="K9" s="644"/>
      <c r="L9" s="644"/>
      <c r="M9" s="644"/>
      <c r="N9" s="644"/>
      <c r="O9" s="644"/>
      <c r="P9" s="644"/>
      <c r="Q9" s="645"/>
      <c r="R9" s="646">
        <v>586</v>
      </c>
      <c r="S9" s="647"/>
      <c r="T9" s="647"/>
      <c r="U9" s="647"/>
      <c r="V9" s="647"/>
      <c r="W9" s="647"/>
      <c r="X9" s="647"/>
      <c r="Y9" s="648"/>
      <c r="Z9" s="649">
        <v>0</v>
      </c>
      <c r="AA9" s="649"/>
      <c r="AB9" s="649"/>
      <c r="AC9" s="649"/>
      <c r="AD9" s="650">
        <v>586</v>
      </c>
      <c r="AE9" s="650"/>
      <c r="AF9" s="650"/>
      <c r="AG9" s="650"/>
      <c r="AH9" s="650"/>
      <c r="AI9" s="650"/>
      <c r="AJ9" s="650"/>
      <c r="AK9" s="650"/>
      <c r="AL9" s="651">
        <v>0</v>
      </c>
      <c r="AM9" s="652"/>
      <c r="AN9" s="652"/>
      <c r="AO9" s="653"/>
      <c r="AP9" s="643" t="s">
        <v>246</v>
      </c>
      <c r="AQ9" s="644"/>
      <c r="AR9" s="644"/>
      <c r="AS9" s="644"/>
      <c r="AT9" s="644"/>
      <c r="AU9" s="644"/>
      <c r="AV9" s="644"/>
      <c r="AW9" s="644"/>
      <c r="AX9" s="644"/>
      <c r="AY9" s="644"/>
      <c r="AZ9" s="644"/>
      <c r="BA9" s="644"/>
      <c r="BB9" s="644"/>
      <c r="BC9" s="644"/>
      <c r="BD9" s="644"/>
      <c r="BE9" s="644"/>
      <c r="BF9" s="645"/>
      <c r="BG9" s="646">
        <v>119199</v>
      </c>
      <c r="BH9" s="647"/>
      <c r="BI9" s="647"/>
      <c r="BJ9" s="647"/>
      <c r="BK9" s="647"/>
      <c r="BL9" s="647"/>
      <c r="BM9" s="647"/>
      <c r="BN9" s="648"/>
      <c r="BO9" s="649">
        <v>27.2</v>
      </c>
      <c r="BP9" s="649"/>
      <c r="BQ9" s="649"/>
      <c r="BR9" s="649"/>
      <c r="BS9" s="655" t="s">
        <v>128</v>
      </c>
      <c r="BT9" s="647"/>
      <c r="BU9" s="647"/>
      <c r="BV9" s="647"/>
      <c r="BW9" s="647"/>
      <c r="BX9" s="647"/>
      <c r="BY9" s="647"/>
      <c r="BZ9" s="647"/>
      <c r="CA9" s="647"/>
      <c r="CB9" s="656"/>
      <c r="CD9" s="661" t="s">
        <v>247</v>
      </c>
      <c r="CE9" s="662"/>
      <c r="CF9" s="662"/>
      <c r="CG9" s="662"/>
      <c r="CH9" s="662"/>
      <c r="CI9" s="662"/>
      <c r="CJ9" s="662"/>
      <c r="CK9" s="662"/>
      <c r="CL9" s="662"/>
      <c r="CM9" s="662"/>
      <c r="CN9" s="662"/>
      <c r="CO9" s="662"/>
      <c r="CP9" s="662"/>
      <c r="CQ9" s="663"/>
      <c r="CR9" s="646">
        <v>531286</v>
      </c>
      <c r="CS9" s="647"/>
      <c r="CT9" s="647"/>
      <c r="CU9" s="647"/>
      <c r="CV9" s="647"/>
      <c r="CW9" s="647"/>
      <c r="CX9" s="647"/>
      <c r="CY9" s="648"/>
      <c r="CZ9" s="649">
        <v>7.7</v>
      </c>
      <c r="DA9" s="649"/>
      <c r="DB9" s="649"/>
      <c r="DC9" s="649"/>
      <c r="DD9" s="655">
        <v>4644</v>
      </c>
      <c r="DE9" s="647"/>
      <c r="DF9" s="647"/>
      <c r="DG9" s="647"/>
      <c r="DH9" s="647"/>
      <c r="DI9" s="647"/>
      <c r="DJ9" s="647"/>
      <c r="DK9" s="647"/>
      <c r="DL9" s="647"/>
      <c r="DM9" s="647"/>
      <c r="DN9" s="647"/>
      <c r="DO9" s="647"/>
      <c r="DP9" s="648"/>
      <c r="DQ9" s="655">
        <v>390929</v>
      </c>
      <c r="DR9" s="647"/>
      <c r="DS9" s="647"/>
      <c r="DT9" s="647"/>
      <c r="DU9" s="647"/>
      <c r="DV9" s="647"/>
      <c r="DW9" s="647"/>
      <c r="DX9" s="647"/>
      <c r="DY9" s="647"/>
      <c r="DZ9" s="647"/>
      <c r="EA9" s="647"/>
      <c r="EB9" s="647"/>
      <c r="EC9" s="656"/>
    </row>
    <row r="10" spans="2:143" ht="11.25" customHeight="1" x14ac:dyDescent="0.15">
      <c r="B10" s="643" t="s">
        <v>248</v>
      </c>
      <c r="C10" s="644"/>
      <c r="D10" s="644"/>
      <c r="E10" s="644"/>
      <c r="F10" s="644"/>
      <c r="G10" s="644"/>
      <c r="H10" s="644"/>
      <c r="I10" s="644"/>
      <c r="J10" s="644"/>
      <c r="K10" s="644"/>
      <c r="L10" s="644"/>
      <c r="M10" s="644"/>
      <c r="N10" s="644"/>
      <c r="O10" s="644"/>
      <c r="P10" s="644"/>
      <c r="Q10" s="645"/>
      <c r="R10" s="646" t="s">
        <v>128</v>
      </c>
      <c r="S10" s="647"/>
      <c r="T10" s="647"/>
      <c r="U10" s="647"/>
      <c r="V10" s="647"/>
      <c r="W10" s="647"/>
      <c r="X10" s="647"/>
      <c r="Y10" s="648"/>
      <c r="Z10" s="649" t="s">
        <v>249</v>
      </c>
      <c r="AA10" s="649"/>
      <c r="AB10" s="649"/>
      <c r="AC10" s="649"/>
      <c r="AD10" s="650" t="s">
        <v>249</v>
      </c>
      <c r="AE10" s="650"/>
      <c r="AF10" s="650"/>
      <c r="AG10" s="650"/>
      <c r="AH10" s="650"/>
      <c r="AI10" s="650"/>
      <c r="AJ10" s="650"/>
      <c r="AK10" s="650"/>
      <c r="AL10" s="651" t="s">
        <v>128</v>
      </c>
      <c r="AM10" s="652"/>
      <c r="AN10" s="652"/>
      <c r="AO10" s="653"/>
      <c r="AP10" s="643" t="s">
        <v>250</v>
      </c>
      <c r="AQ10" s="644"/>
      <c r="AR10" s="644"/>
      <c r="AS10" s="644"/>
      <c r="AT10" s="644"/>
      <c r="AU10" s="644"/>
      <c r="AV10" s="644"/>
      <c r="AW10" s="644"/>
      <c r="AX10" s="644"/>
      <c r="AY10" s="644"/>
      <c r="AZ10" s="644"/>
      <c r="BA10" s="644"/>
      <c r="BB10" s="644"/>
      <c r="BC10" s="644"/>
      <c r="BD10" s="644"/>
      <c r="BE10" s="644"/>
      <c r="BF10" s="645"/>
      <c r="BG10" s="646">
        <v>10211</v>
      </c>
      <c r="BH10" s="647"/>
      <c r="BI10" s="647"/>
      <c r="BJ10" s="647"/>
      <c r="BK10" s="647"/>
      <c r="BL10" s="647"/>
      <c r="BM10" s="647"/>
      <c r="BN10" s="648"/>
      <c r="BO10" s="649">
        <v>2.2999999999999998</v>
      </c>
      <c r="BP10" s="649"/>
      <c r="BQ10" s="649"/>
      <c r="BR10" s="649"/>
      <c r="BS10" s="655" t="s">
        <v>128</v>
      </c>
      <c r="BT10" s="647"/>
      <c r="BU10" s="647"/>
      <c r="BV10" s="647"/>
      <c r="BW10" s="647"/>
      <c r="BX10" s="647"/>
      <c r="BY10" s="647"/>
      <c r="BZ10" s="647"/>
      <c r="CA10" s="647"/>
      <c r="CB10" s="656"/>
      <c r="CD10" s="661" t="s">
        <v>251</v>
      </c>
      <c r="CE10" s="662"/>
      <c r="CF10" s="662"/>
      <c r="CG10" s="662"/>
      <c r="CH10" s="662"/>
      <c r="CI10" s="662"/>
      <c r="CJ10" s="662"/>
      <c r="CK10" s="662"/>
      <c r="CL10" s="662"/>
      <c r="CM10" s="662"/>
      <c r="CN10" s="662"/>
      <c r="CO10" s="662"/>
      <c r="CP10" s="662"/>
      <c r="CQ10" s="663"/>
      <c r="CR10" s="646">
        <v>4402</v>
      </c>
      <c r="CS10" s="647"/>
      <c r="CT10" s="647"/>
      <c r="CU10" s="647"/>
      <c r="CV10" s="647"/>
      <c r="CW10" s="647"/>
      <c r="CX10" s="647"/>
      <c r="CY10" s="648"/>
      <c r="CZ10" s="649">
        <v>0.1</v>
      </c>
      <c r="DA10" s="649"/>
      <c r="DB10" s="649"/>
      <c r="DC10" s="649"/>
      <c r="DD10" s="655" t="s">
        <v>128</v>
      </c>
      <c r="DE10" s="647"/>
      <c r="DF10" s="647"/>
      <c r="DG10" s="647"/>
      <c r="DH10" s="647"/>
      <c r="DI10" s="647"/>
      <c r="DJ10" s="647"/>
      <c r="DK10" s="647"/>
      <c r="DL10" s="647"/>
      <c r="DM10" s="647"/>
      <c r="DN10" s="647"/>
      <c r="DO10" s="647"/>
      <c r="DP10" s="648"/>
      <c r="DQ10" s="655">
        <v>2</v>
      </c>
      <c r="DR10" s="647"/>
      <c r="DS10" s="647"/>
      <c r="DT10" s="647"/>
      <c r="DU10" s="647"/>
      <c r="DV10" s="647"/>
      <c r="DW10" s="647"/>
      <c r="DX10" s="647"/>
      <c r="DY10" s="647"/>
      <c r="DZ10" s="647"/>
      <c r="EA10" s="647"/>
      <c r="EB10" s="647"/>
      <c r="EC10" s="656"/>
    </row>
    <row r="11" spans="2:143" ht="11.25" customHeight="1" x14ac:dyDescent="0.15">
      <c r="B11" s="643" t="s">
        <v>252</v>
      </c>
      <c r="C11" s="644"/>
      <c r="D11" s="644"/>
      <c r="E11" s="644"/>
      <c r="F11" s="644"/>
      <c r="G11" s="644"/>
      <c r="H11" s="644"/>
      <c r="I11" s="644"/>
      <c r="J11" s="644"/>
      <c r="K11" s="644"/>
      <c r="L11" s="644"/>
      <c r="M11" s="644"/>
      <c r="N11" s="644"/>
      <c r="O11" s="644"/>
      <c r="P11" s="644"/>
      <c r="Q11" s="645"/>
      <c r="R11" s="646">
        <v>78316</v>
      </c>
      <c r="S11" s="647"/>
      <c r="T11" s="647"/>
      <c r="U11" s="647"/>
      <c r="V11" s="647"/>
      <c r="W11" s="647"/>
      <c r="X11" s="647"/>
      <c r="Y11" s="648"/>
      <c r="Z11" s="651">
        <v>1.1000000000000001</v>
      </c>
      <c r="AA11" s="652"/>
      <c r="AB11" s="652"/>
      <c r="AC11" s="664"/>
      <c r="AD11" s="655">
        <v>78316</v>
      </c>
      <c r="AE11" s="647"/>
      <c r="AF11" s="647"/>
      <c r="AG11" s="647"/>
      <c r="AH11" s="647"/>
      <c r="AI11" s="647"/>
      <c r="AJ11" s="647"/>
      <c r="AK11" s="648"/>
      <c r="AL11" s="651">
        <v>2.2000000000000002</v>
      </c>
      <c r="AM11" s="652"/>
      <c r="AN11" s="652"/>
      <c r="AO11" s="653"/>
      <c r="AP11" s="643" t="s">
        <v>253</v>
      </c>
      <c r="AQ11" s="644"/>
      <c r="AR11" s="644"/>
      <c r="AS11" s="644"/>
      <c r="AT11" s="644"/>
      <c r="AU11" s="644"/>
      <c r="AV11" s="644"/>
      <c r="AW11" s="644"/>
      <c r="AX11" s="644"/>
      <c r="AY11" s="644"/>
      <c r="AZ11" s="644"/>
      <c r="BA11" s="644"/>
      <c r="BB11" s="644"/>
      <c r="BC11" s="644"/>
      <c r="BD11" s="644"/>
      <c r="BE11" s="644"/>
      <c r="BF11" s="645"/>
      <c r="BG11" s="646">
        <v>10506</v>
      </c>
      <c r="BH11" s="647"/>
      <c r="BI11" s="647"/>
      <c r="BJ11" s="647"/>
      <c r="BK11" s="647"/>
      <c r="BL11" s="647"/>
      <c r="BM11" s="647"/>
      <c r="BN11" s="648"/>
      <c r="BO11" s="649">
        <v>2.4</v>
      </c>
      <c r="BP11" s="649"/>
      <c r="BQ11" s="649"/>
      <c r="BR11" s="649"/>
      <c r="BS11" s="655">
        <v>2064</v>
      </c>
      <c r="BT11" s="647"/>
      <c r="BU11" s="647"/>
      <c r="BV11" s="647"/>
      <c r="BW11" s="647"/>
      <c r="BX11" s="647"/>
      <c r="BY11" s="647"/>
      <c r="BZ11" s="647"/>
      <c r="CA11" s="647"/>
      <c r="CB11" s="656"/>
      <c r="CD11" s="661" t="s">
        <v>254</v>
      </c>
      <c r="CE11" s="662"/>
      <c r="CF11" s="662"/>
      <c r="CG11" s="662"/>
      <c r="CH11" s="662"/>
      <c r="CI11" s="662"/>
      <c r="CJ11" s="662"/>
      <c r="CK11" s="662"/>
      <c r="CL11" s="662"/>
      <c r="CM11" s="662"/>
      <c r="CN11" s="662"/>
      <c r="CO11" s="662"/>
      <c r="CP11" s="662"/>
      <c r="CQ11" s="663"/>
      <c r="CR11" s="646">
        <v>420960</v>
      </c>
      <c r="CS11" s="647"/>
      <c r="CT11" s="647"/>
      <c r="CU11" s="647"/>
      <c r="CV11" s="647"/>
      <c r="CW11" s="647"/>
      <c r="CX11" s="647"/>
      <c r="CY11" s="648"/>
      <c r="CZ11" s="649">
        <v>6.1</v>
      </c>
      <c r="DA11" s="649"/>
      <c r="DB11" s="649"/>
      <c r="DC11" s="649"/>
      <c r="DD11" s="655">
        <v>89804</v>
      </c>
      <c r="DE11" s="647"/>
      <c r="DF11" s="647"/>
      <c r="DG11" s="647"/>
      <c r="DH11" s="647"/>
      <c r="DI11" s="647"/>
      <c r="DJ11" s="647"/>
      <c r="DK11" s="647"/>
      <c r="DL11" s="647"/>
      <c r="DM11" s="647"/>
      <c r="DN11" s="647"/>
      <c r="DO11" s="647"/>
      <c r="DP11" s="648"/>
      <c r="DQ11" s="655">
        <v>251090</v>
      </c>
      <c r="DR11" s="647"/>
      <c r="DS11" s="647"/>
      <c r="DT11" s="647"/>
      <c r="DU11" s="647"/>
      <c r="DV11" s="647"/>
      <c r="DW11" s="647"/>
      <c r="DX11" s="647"/>
      <c r="DY11" s="647"/>
      <c r="DZ11" s="647"/>
      <c r="EA11" s="647"/>
      <c r="EB11" s="647"/>
      <c r="EC11" s="656"/>
    </row>
    <row r="12" spans="2:143" ht="11.25" customHeight="1" x14ac:dyDescent="0.15">
      <c r="B12" s="643" t="s">
        <v>255</v>
      </c>
      <c r="C12" s="644"/>
      <c r="D12" s="644"/>
      <c r="E12" s="644"/>
      <c r="F12" s="644"/>
      <c r="G12" s="644"/>
      <c r="H12" s="644"/>
      <c r="I12" s="644"/>
      <c r="J12" s="644"/>
      <c r="K12" s="644"/>
      <c r="L12" s="644"/>
      <c r="M12" s="644"/>
      <c r="N12" s="644"/>
      <c r="O12" s="644"/>
      <c r="P12" s="644"/>
      <c r="Q12" s="645"/>
      <c r="R12" s="646" t="s">
        <v>128</v>
      </c>
      <c r="S12" s="647"/>
      <c r="T12" s="647"/>
      <c r="U12" s="647"/>
      <c r="V12" s="647"/>
      <c r="W12" s="647"/>
      <c r="X12" s="647"/>
      <c r="Y12" s="648"/>
      <c r="Z12" s="649" t="s">
        <v>128</v>
      </c>
      <c r="AA12" s="649"/>
      <c r="AB12" s="649"/>
      <c r="AC12" s="649"/>
      <c r="AD12" s="650" t="s">
        <v>249</v>
      </c>
      <c r="AE12" s="650"/>
      <c r="AF12" s="650"/>
      <c r="AG12" s="650"/>
      <c r="AH12" s="650"/>
      <c r="AI12" s="650"/>
      <c r="AJ12" s="650"/>
      <c r="AK12" s="650"/>
      <c r="AL12" s="651" t="s">
        <v>128</v>
      </c>
      <c r="AM12" s="652"/>
      <c r="AN12" s="652"/>
      <c r="AO12" s="653"/>
      <c r="AP12" s="643" t="s">
        <v>256</v>
      </c>
      <c r="AQ12" s="644"/>
      <c r="AR12" s="644"/>
      <c r="AS12" s="644"/>
      <c r="AT12" s="644"/>
      <c r="AU12" s="644"/>
      <c r="AV12" s="644"/>
      <c r="AW12" s="644"/>
      <c r="AX12" s="644"/>
      <c r="AY12" s="644"/>
      <c r="AZ12" s="644"/>
      <c r="BA12" s="644"/>
      <c r="BB12" s="644"/>
      <c r="BC12" s="644"/>
      <c r="BD12" s="644"/>
      <c r="BE12" s="644"/>
      <c r="BF12" s="645"/>
      <c r="BG12" s="646">
        <v>256828</v>
      </c>
      <c r="BH12" s="647"/>
      <c r="BI12" s="647"/>
      <c r="BJ12" s="647"/>
      <c r="BK12" s="647"/>
      <c r="BL12" s="647"/>
      <c r="BM12" s="647"/>
      <c r="BN12" s="648"/>
      <c r="BO12" s="649">
        <v>58.6</v>
      </c>
      <c r="BP12" s="649"/>
      <c r="BQ12" s="649"/>
      <c r="BR12" s="649"/>
      <c r="BS12" s="655">
        <v>33365</v>
      </c>
      <c r="BT12" s="647"/>
      <c r="BU12" s="647"/>
      <c r="BV12" s="647"/>
      <c r="BW12" s="647"/>
      <c r="BX12" s="647"/>
      <c r="BY12" s="647"/>
      <c r="BZ12" s="647"/>
      <c r="CA12" s="647"/>
      <c r="CB12" s="656"/>
      <c r="CD12" s="661" t="s">
        <v>257</v>
      </c>
      <c r="CE12" s="662"/>
      <c r="CF12" s="662"/>
      <c r="CG12" s="662"/>
      <c r="CH12" s="662"/>
      <c r="CI12" s="662"/>
      <c r="CJ12" s="662"/>
      <c r="CK12" s="662"/>
      <c r="CL12" s="662"/>
      <c r="CM12" s="662"/>
      <c r="CN12" s="662"/>
      <c r="CO12" s="662"/>
      <c r="CP12" s="662"/>
      <c r="CQ12" s="663"/>
      <c r="CR12" s="646">
        <v>68957</v>
      </c>
      <c r="CS12" s="647"/>
      <c r="CT12" s="647"/>
      <c r="CU12" s="647"/>
      <c r="CV12" s="647"/>
      <c r="CW12" s="647"/>
      <c r="CX12" s="647"/>
      <c r="CY12" s="648"/>
      <c r="CZ12" s="649">
        <v>1</v>
      </c>
      <c r="DA12" s="649"/>
      <c r="DB12" s="649"/>
      <c r="DC12" s="649"/>
      <c r="DD12" s="655" t="s">
        <v>249</v>
      </c>
      <c r="DE12" s="647"/>
      <c r="DF12" s="647"/>
      <c r="DG12" s="647"/>
      <c r="DH12" s="647"/>
      <c r="DI12" s="647"/>
      <c r="DJ12" s="647"/>
      <c r="DK12" s="647"/>
      <c r="DL12" s="647"/>
      <c r="DM12" s="647"/>
      <c r="DN12" s="647"/>
      <c r="DO12" s="647"/>
      <c r="DP12" s="648"/>
      <c r="DQ12" s="655">
        <v>42042</v>
      </c>
      <c r="DR12" s="647"/>
      <c r="DS12" s="647"/>
      <c r="DT12" s="647"/>
      <c r="DU12" s="647"/>
      <c r="DV12" s="647"/>
      <c r="DW12" s="647"/>
      <c r="DX12" s="647"/>
      <c r="DY12" s="647"/>
      <c r="DZ12" s="647"/>
      <c r="EA12" s="647"/>
      <c r="EB12" s="647"/>
      <c r="EC12" s="656"/>
    </row>
    <row r="13" spans="2:143" ht="11.25" customHeight="1" x14ac:dyDescent="0.15">
      <c r="B13" s="643" t="s">
        <v>258</v>
      </c>
      <c r="C13" s="644"/>
      <c r="D13" s="644"/>
      <c r="E13" s="644"/>
      <c r="F13" s="644"/>
      <c r="G13" s="644"/>
      <c r="H13" s="644"/>
      <c r="I13" s="644"/>
      <c r="J13" s="644"/>
      <c r="K13" s="644"/>
      <c r="L13" s="644"/>
      <c r="M13" s="644"/>
      <c r="N13" s="644"/>
      <c r="O13" s="644"/>
      <c r="P13" s="644"/>
      <c r="Q13" s="645"/>
      <c r="R13" s="646" t="s">
        <v>249</v>
      </c>
      <c r="S13" s="647"/>
      <c r="T13" s="647"/>
      <c r="U13" s="647"/>
      <c r="V13" s="647"/>
      <c r="W13" s="647"/>
      <c r="X13" s="647"/>
      <c r="Y13" s="648"/>
      <c r="Z13" s="649" t="s">
        <v>128</v>
      </c>
      <c r="AA13" s="649"/>
      <c r="AB13" s="649"/>
      <c r="AC13" s="649"/>
      <c r="AD13" s="650" t="s">
        <v>249</v>
      </c>
      <c r="AE13" s="650"/>
      <c r="AF13" s="650"/>
      <c r="AG13" s="650"/>
      <c r="AH13" s="650"/>
      <c r="AI13" s="650"/>
      <c r="AJ13" s="650"/>
      <c r="AK13" s="650"/>
      <c r="AL13" s="651" t="s">
        <v>128</v>
      </c>
      <c r="AM13" s="652"/>
      <c r="AN13" s="652"/>
      <c r="AO13" s="653"/>
      <c r="AP13" s="643" t="s">
        <v>259</v>
      </c>
      <c r="AQ13" s="644"/>
      <c r="AR13" s="644"/>
      <c r="AS13" s="644"/>
      <c r="AT13" s="644"/>
      <c r="AU13" s="644"/>
      <c r="AV13" s="644"/>
      <c r="AW13" s="644"/>
      <c r="AX13" s="644"/>
      <c r="AY13" s="644"/>
      <c r="AZ13" s="644"/>
      <c r="BA13" s="644"/>
      <c r="BB13" s="644"/>
      <c r="BC13" s="644"/>
      <c r="BD13" s="644"/>
      <c r="BE13" s="644"/>
      <c r="BF13" s="645"/>
      <c r="BG13" s="646">
        <v>254478</v>
      </c>
      <c r="BH13" s="647"/>
      <c r="BI13" s="647"/>
      <c r="BJ13" s="647"/>
      <c r="BK13" s="647"/>
      <c r="BL13" s="647"/>
      <c r="BM13" s="647"/>
      <c r="BN13" s="648"/>
      <c r="BO13" s="649">
        <v>58.1</v>
      </c>
      <c r="BP13" s="649"/>
      <c r="BQ13" s="649"/>
      <c r="BR13" s="649"/>
      <c r="BS13" s="655">
        <v>33365</v>
      </c>
      <c r="BT13" s="647"/>
      <c r="BU13" s="647"/>
      <c r="BV13" s="647"/>
      <c r="BW13" s="647"/>
      <c r="BX13" s="647"/>
      <c r="BY13" s="647"/>
      <c r="BZ13" s="647"/>
      <c r="CA13" s="647"/>
      <c r="CB13" s="656"/>
      <c r="CD13" s="661" t="s">
        <v>260</v>
      </c>
      <c r="CE13" s="662"/>
      <c r="CF13" s="662"/>
      <c r="CG13" s="662"/>
      <c r="CH13" s="662"/>
      <c r="CI13" s="662"/>
      <c r="CJ13" s="662"/>
      <c r="CK13" s="662"/>
      <c r="CL13" s="662"/>
      <c r="CM13" s="662"/>
      <c r="CN13" s="662"/>
      <c r="CO13" s="662"/>
      <c r="CP13" s="662"/>
      <c r="CQ13" s="663"/>
      <c r="CR13" s="646">
        <v>636261</v>
      </c>
      <c r="CS13" s="647"/>
      <c r="CT13" s="647"/>
      <c r="CU13" s="647"/>
      <c r="CV13" s="647"/>
      <c r="CW13" s="647"/>
      <c r="CX13" s="647"/>
      <c r="CY13" s="648"/>
      <c r="CZ13" s="649">
        <v>9.3000000000000007</v>
      </c>
      <c r="DA13" s="649"/>
      <c r="DB13" s="649"/>
      <c r="DC13" s="649"/>
      <c r="DD13" s="655">
        <v>464344</v>
      </c>
      <c r="DE13" s="647"/>
      <c r="DF13" s="647"/>
      <c r="DG13" s="647"/>
      <c r="DH13" s="647"/>
      <c r="DI13" s="647"/>
      <c r="DJ13" s="647"/>
      <c r="DK13" s="647"/>
      <c r="DL13" s="647"/>
      <c r="DM13" s="647"/>
      <c r="DN13" s="647"/>
      <c r="DO13" s="647"/>
      <c r="DP13" s="648"/>
      <c r="DQ13" s="655">
        <v>180310</v>
      </c>
      <c r="DR13" s="647"/>
      <c r="DS13" s="647"/>
      <c r="DT13" s="647"/>
      <c r="DU13" s="647"/>
      <c r="DV13" s="647"/>
      <c r="DW13" s="647"/>
      <c r="DX13" s="647"/>
      <c r="DY13" s="647"/>
      <c r="DZ13" s="647"/>
      <c r="EA13" s="647"/>
      <c r="EB13" s="647"/>
      <c r="EC13" s="656"/>
    </row>
    <row r="14" spans="2:143" ht="11.25" customHeight="1" x14ac:dyDescent="0.15">
      <c r="B14" s="643" t="s">
        <v>261</v>
      </c>
      <c r="C14" s="644"/>
      <c r="D14" s="644"/>
      <c r="E14" s="644"/>
      <c r="F14" s="644"/>
      <c r="G14" s="644"/>
      <c r="H14" s="644"/>
      <c r="I14" s="644"/>
      <c r="J14" s="644"/>
      <c r="K14" s="644"/>
      <c r="L14" s="644"/>
      <c r="M14" s="644"/>
      <c r="N14" s="644"/>
      <c r="O14" s="644"/>
      <c r="P14" s="644"/>
      <c r="Q14" s="645"/>
      <c r="R14" s="646">
        <v>6412</v>
      </c>
      <c r="S14" s="647"/>
      <c r="T14" s="647"/>
      <c r="U14" s="647"/>
      <c r="V14" s="647"/>
      <c r="W14" s="647"/>
      <c r="X14" s="647"/>
      <c r="Y14" s="648"/>
      <c r="Z14" s="649">
        <v>0.1</v>
      </c>
      <c r="AA14" s="649"/>
      <c r="AB14" s="649"/>
      <c r="AC14" s="649"/>
      <c r="AD14" s="650">
        <v>6412</v>
      </c>
      <c r="AE14" s="650"/>
      <c r="AF14" s="650"/>
      <c r="AG14" s="650"/>
      <c r="AH14" s="650"/>
      <c r="AI14" s="650"/>
      <c r="AJ14" s="650"/>
      <c r="AK14" s="650"/>
      <c r="AL14" s="651">
        <v>0.2</v>
      </c>
      <c r="AM14" s="652"/>
      <c r="AN14" s="652"/>
      <c r="AO14" s="653"/>
      <c r="AP14" s="643" t="s">
        <v>262</v>
      </c>
      <c r="AQ14" s="644"/>
      <c r="AR14" s="644"/>
      <c r="AS14" s="644"/>
      <c r="AT14" s="644"/>
      <c r="AU14" s="644"/>
      <c r="AV14" s="644"/>
      <c r="AW14" s="644"/>
      <c r="AX14" s="644"/>
      <c r="AY14" s="644"/>
      <c r="AZ14" s="644"/>
      <c r="BA14" s="644"/>
      <c r="BB14" s="644"/>
      <c r="BC14" s="644"/>
      <c r="BD14" s="644"/>
      <c r="BE14" s="644"/>
      <c r="BF14" s="645"/>
      <c r="BG14" s="646">
        <v>18156</v>
      </c>
      <c r="BH14" s="647"/>
      <c r="BI14" s="647"/>
      <c r="BJ14" s="647"/>
      <c r="BK14" s="647"/>
      <c r="BL14" s="647"/>
      <c r="BM14" s="647"/>
      <c r="BN14" s="648"/>
      <c r="BO14" s="649">
        <v>4.0999999999999996</v>
      </c>
      <c r="BP14" s="649"/>
      <c r="BQ14" s="649"/>
      <c r="BR14" s="649"/>
      <c r="BS14" s="655" t="s">
        <v>249</v>
      </c>
      <c r="BT14" s="647"/>
      <c r="BU14" s="647"/>
      <c r="BV14" s="647"/>
      <c r="BW14" s="647"/>
      <c r="BX14" s="647"/>
      <c r="BY14" s="647"/>
      <c r="BZ14" s="647"/>
      <c r="CA14" s="647"/>
      <c r="CB14" s="656"/>
      <c r="CD14" s="661" t="s">
        <v>263</v>
      </c>
      <c r="CE14" s="662"/>
      <c r="CF14" s="662"/>
      <c r="CG14" s="662"/>
      <c r="CH14" s="662"/>
      <c r="CI14" s="662"/>
      <c r="CJ14" s="662"/>
      <c r="CK14" s="662"/>
      <c r="CL14" s="662"/>
      <c r="CM14" s="662"/>
      <c r="CN14" s="662"/>
      <c r="CO14" s="662"/>
      <c r="CP14" s="662"/>
      <c r="CQ14" s="663"/>
      <c r="CR14" s="646">
        <v>275705</v>
      </c>
      <c r="CS14" s="647"/>
      <c r="CT14" s="647"/>
      <c r="CU14" s="647"/>
      <c r="CV14" s="647"/>
      <c r="CW14" s="647"/>
      <c r="CX14" s="647"/>
      <c r="CY14" s="648"/>
      <c r="CZ14" s="649">
        <v>4</v>
      </c>
      <c r="DA14" s="649"/>
      <c r="DB14" s="649"/>
      <c r="DC14" s="649"/>
      <c r="DD14" s="655">
        <v>56419</v>
      </c>
      <c r="DE14" s="647"/>
      <c r="DF14" s="647"/>
      <c r="DG14" s="647"/>
      <c r="DH14" s="647"/>
      <c r="DI14" s="647"/>
      <c r="DJ14" s="647"/>
      <c r="DK14" s="647"/>
      <c r="DL14" s="647"/>
      <c r="DM14" s="647"/>
      <c r="DN14" s="647"/>
      <c r="DO14" s="647"/>
      <c r="DP14" s="648"/>
      <c r="DQ14" s="655">
        <v>203860</v>
      </c>
      <c r="DR14" s="647"/>
      <c r="DS14" s="647"/>
      <c r="DT14" s="647"/>
      <c r="DU14" s="647"/>
      <c r="DV14" s="647"/>
      <c r="DW14" s="647"/>
      <c r="DX14" s="647"/>
      <c r="DY14" s="647"/>
      <c r="DZ14" s="647"/>
      <c r="EA14" s="647"/>
      <c r="EB14" s="647"/>
      <c r="EC14" s="656"/>
    </row>
    <row r="15" spans="2:143" ht="11.25" customHeight="1" x14ac:dyDescent="0.15">
      <c r="B15" s="643" t="s">
        <v>264</v>
      </c>
      <c r="C15" s="644"/>
      <c r="D15" s="644"/>
      <c r="E15" s="644"/>
      <c r="F15" s="644"/>
      <c r="G15" s="644"/>
      <c r="H15" s="644"/>
      <c r="I15" s="644"/>
      <c r="J15" s="644"/>
      <c r="K15" s="644"/>
      <c r="L15" s="644"/>
      <c r="M15" s="644"/>
      <c r="N15" s="644"/>
      <c r="O15" s="644"/>
      <c r="P15" s="644"/>
      <c r="Q15" s="645"/>
      <c r="R15" s="646" t="s">
        <v>128</v>
      </c>
      <c r="S15" s="647"/>
      <c r="T15" s="647"/>
      <c r="U15" s="647"/>
      <c r="V15" s="647"/>
      <c r="W15" s="647"/>
      <c r="X15" s="647"/>
      <c r="Y15" s="648"/>
      <c r="Z15" s="649" t="s">
        <v>249</v>
      </c>
      <c r="AA15" s="649"/>
      <c r="AB15" s="649"/>
      <c r="AC15" s="649"/>
      <c r="AD15" s="650" t="s">
        <v>249</v>
      </c>
      <c r="AE15" s="650"/>
      <c r="AF15" s="650"/>
      <c r="AG15" s="650"/>
      <c r="AH15" s="650"/>
      <c r="AI15" s="650"/>
      <c r="AJ15" s="650"/>
      <c r="AK15" s="650"/>
      <c r="AL15" s="651" t="s">
        <v>249</v>
      </c>
      <c r="AM15" s="652"/>
      <c r="AN15" s="652"/>
      <c r="AO15" s="653"/>
      <c r="AP15" s="643" t="s">
        <v>265</v>
      </c>
      <c r="AQ15" s="644"/>
      <c r="AR15" s="644"/>
      <c r="AS15" s="644"/>
      <c r="AT15" s="644"/>
      <c r="AU15" s="644"/>
      <c r="AV15" s="644"/>
      <c r="AW15" s="644"/>
      <c r="AX15" s="644"/>
      <c r="AY15" s="644"/>
      <c r="AZ15" s="644"/>
      <c r="BA15" s="644"/>
      <c r="BB15" s="644"/>
      <c r="BC15" s="644"/>
      <c r="BD15" s="644"/>
      <c r="BE15" s="644"/>
      <c r="BF15" s="645"/>
      <c r="BG15" s="646">
        <v>16267</v>
      </c>
      <c r="BH15" s="647"/>
      <c r="BI15" s="647"/>
      <c r="BJ15" s="647"/>
      <c r="BK15" s="647"/>
      <c r="BL15" s="647"/>
      <c r="BM15" s="647"/>
      <c r="BN15" s="648"/>
      <c r="BO15" s="649">
        <v>3.7</v>
      </c>
      <c r="BP15" s="649"/>
      <c r="BQ15" s="649"/>
      <c r="BR15" s="649"/>
      <c r="BS15" s="655" t="s">
        <v>128</v>
      </c>
      <c r="BT15" s="647"/>
      <c r="BU15" s="647"/>
      <c r="BV15" s="647"/>
      <c r="BW15" s="647"/>
      <c r="BX15" s="647"/>
      <c r="BY15" s="647"/>
      <c r="BZ15" s="647"/>
      <c r="CA15" s="647"/>
      <c r="CB15" s="656"/>
      <c r="CD15" s="661" t="s">
        <v>266</v>
      </c>
      <c r="CE15" s="662"/>
      <c r="CF15" s="662"/>
      <c r="CG15" s="662"/>
      <c r="CH15" s="662"/>
      <c r="CI15" s="662"/>
      <c r="CJ15" s="662"/>
      <c r="CK15" s="662"/>
      <c r="CL15" s="662"/>
      <c r="CM15" s="662"/>
      <c r="CN15" s="662"/>
      <c r="CO15" s="662"/>
      <c r="CP15" s="662"/>
      <c r="CQ15" s="663"/>
      <c r="CR15" s="646">
        <v>416808</v>
      </c>
      <c r="CS15" s="647"/>
      <c r="CT15" s="647"/>
      <c r="CU15" s="647"/>
      <c r="CV15" s="647"/>
      <c r="CW15" s="647"/>
      <c r="CX15" s="647"/>
      <c r="CY15" s="648"/>
      <c r="CZ15" s="649">
        <v>6.1</v>
      </c>
      <c r="DA15" s="649"/>
      <c r="DB15" s="649"/>
      <c r="DC15" s="649"/>
      <c r="DD15" s="655">
        <v>23536</v>
      </c>
      <c r="DE15" s="647"/>
      <c r="DF15" s="647"/>
      <c r="DG15" s="647"/>
      <c r="DH15" s="647"/>
      <c r="DI15" s="647"/>
      <c r="DJ15" s="647"/>
      <c r="DK15" s="647"/>
      <c r="DL15" s="647"/>
      <c r="DM15" s="647"/>
      <c r="DN15" s="647"/>
      <c r="DO15" s="647"/>
      <c r="DP15" s="648"/>
      <c r="DQ15" s="655">
        <v>332068</v>
      </c>
      <c r="DR15" s="647"/>
      <c r="DS15" s="647"/>
      <c r="DT15" s="647"/>
      <c r="DU15" s="647"/>
      <c r="DV15" s="647"/>
      <c r="DW15" s="647"/>
      <c r="DX15" s="647"/>
      <c r="DY15" s="647"/>
      <c r="DZ15" s="647"/>
      <c r="EA15" s="647"/>
      <c r="EB15" s="647"/>
      <c r="EC15" s="656"/>
    </row>
    <row r="16" spans="2:143" ht="11.25" customHeight="1" x14ac:dyDescent="0.15">
      <c r="B16" s="643" t="s">
        <v>267</v>
      </c>
      <c r="C16" s="644"/>
      <c r="D16" s="644"/>
      <c r="E16" s="644"/>
      <c r="F16" s="644"/>
      <c r="G16" s="644"/>
      <c r="H16" s="644"/>
      <c r="I16" s="644"/>
      <c r="J16" s="644"/>
      <c r="K16" s="644"/>
      <c r="L16" s="644"/>
      <c r="M16" s="644"/>
      <c r="N16" s="644"/>
      <c r="O16" s="644"/>
      <c r="P16" s="644"/>
      <c r="Q16" s="645"/>
      <c r="R16" s="646">
        <v>1542</v>
      </c>
      <c r="S16" s="647"/>
      <c r="T16" s="647"/>
      <c r="U16" s="647"/>
      <c r="V16" s="647"/>
      <c r="W16" s="647"/>
      <c r="X16" s="647"/>
      <c r="Y16" s="648"/>
      <c r="Z16" s="649">
        <v>0</v>
      </c>
      <c r="AA16" s="649"/>
      <c r="AB16" s="649"/>
      <c r="AC16" s="649"/>
      <c r="AD16" s="650">
        <v>1542</v>
      </c>
      <c r="AE16" s="650"/>
      <c r="AF16" s="650"/>
      <c r="AG16" s="650"/>
      <c r="AH16" s="650"/>
      <c r="AI16" s="650"/>
      <c r="AJ16" s="650"/>
      <c r="AK16" s="650"/>
      <c r="AL16" s="651">
        <v>0</v>
      </c>
      <c r="AM16" s="652"/>
      <c r="AN16" s="652"/>
      <c r="AO16" s="653"/>
      <c r="AP16" s="643" t="s">
        <v>268</v>
      </c>
      <c r="AQ16" s="644"/>
      <c r="AR16" s="644"/>
      <c r="AS16" s="644"/>
      <c r="AT16" s="644"/>
      <c r="AU16" s="644"/>
      <c r="AV16" s="644"/>
      <c r="AW16" s="644"/>
      <c r="AX16" s="644"/>
      <c r="AY16" s="644"/>
      <c r="AZ16" s="644"/>
      <c r="BA16" s="644"/>
      <c r="BB16" s="644"/>
      <c r="BC16" s="644"/>
      <c r="BD16" s="644"/>
      <c r="BE16" s="644"/>
      <c r="BF16" s="645"/>
      <c r="BG16" s="646" t="s">
        <v>249</v>
      </c>
      <c r="BH16" s="647"/>
      <c r="BI16" s="647"/>
      <c r="BJ16" s="647"/>
      <c r="BK16" s="647"/>
      <c r="BL16" s="647"/>
      <c r="BM16" s="647"/>
      <c r="BN16" s="648"/>
      <c r="BO16" s="649" t="s">
        <v>128</v>
      </c>
      <c r="BP16" s="649"/>
      <c r="BQ16" s="649"/>
      <c r="BR16" s="649"/>
      <c r="BS16" s="655" t="s">
        <v>249</v>
      </c>
      <c r="BT16" s="647"/>
      <c r="BU16" s="647"/>
      <c r="BV16" s="647"/>
      <c r="BW16" s="647"/>
      <c r="BX16" s="647"/>
      <c r="BY16" s="647"/>
      <c r="BZ16" s="647"/>
      <c r="CA16" s="647"/>
      <c r="CB16" s="656"/>
      <c r="CD16" s="661" t="s">
        <v>269</v>
      </c>
      <c r="CE16" s="662"/>
      <c r="CF16" s="662"/>
      <c r="CG16" s="662"/>
      <c r="CH16" s="662"/>
      <c r="CI16" s="662"/>
      <c r="CJ16" s="662"/>
      <c r="CK16" s="662"/>
      <c r="CL16" s="662"/>
      <c r="CM16" s="662"/>
      <c r="CN16" s="662"/>
      <c r="CO16" s="662"/>
      <c r="CP16" s="662"/>
      <c r="CQ16" s="663"/>
      <c r="CR16" s="646">
        <v>168538</v>
      </c>
      <c r="CS16" s="647"/>
      <c r="CT16" s="647"/>
      <c r="CU16" s="647"/>
      <c r="CV16" s="647"/>
      <c r="CW16" s="647"/>
      <c r="CX16" s="647"/>
      <c r="CY16" s="648"/>
      <c r="CZ16" s="649">
        <v>2.5</v>
      </c>
      <c r="DA16" s="649"/>
      <c r="DB16" s="649"/>
      <c r="DC16" s="649"/>
      <c r="DD16" s="655" t="s">
        <v>249</v>
      </c>
      <c r="DE16" s="647"/>
      <c r="DF16" s="647"/>
      <c r="DG16" s="647"/>
      <c r="DH16" s="647"/>
      <c r="DI16" s="647"/>
      <c r="DJ16" s="647"/>
      <c r="DK16" s="647"/>
      <c r="DL16" s="647"/>
      <c r="DM16" s="647"/>
      <c r="DN16" s="647"/>
      <c r="DO16" s="647"/>
      <c r="DP16" s="648"/>
      <c r="DQ16" s="655">
        <v>7584</v>
      </c>
      <c r="DR16" s="647"/>
      <c r="DS16" s="647"/>
      <c r="DT16" s="647"/>
      <c r="DU16" s="647"/>
      <c r="DV16" s="647"/>
      <c r="DW16" s="647"/>
      <c r="DX16" s="647"/>
      <c r="DY16" s="647"/>
      <c r="DZ16" s="647"/>
      <c r="EA16" s="647"/>
      <c r="EB16" s="647"/>
      <c r="EC16" s="656"/>
    </row>
    <row r="17" spans="2:133" ht="11.25" customHeight="1" x14ac:dyDescent="0.15">
      <c r="B17" s="643" t="s">
        <v>270</v>
      </c>
      <c r="C17" s="644"/>
      <c r="D17" s="644"/>
      <c r="E17" s="644"/>
      <c r="F17" s="644"/>
      <c r="G17" s="644"/>
      <c r="H17" s="644"/>
      <c r="I17" s="644"/>
      <c r="J17" s="644"/>
      <c r="K17" s="644"/>
      <c r="L17" s="644"/>
      <c r="M17" s="644"/>
      <c r="N17" s="644"/>
      <c r="O17" s="644"/>
      <c r="P17" s="644"/>
      <c r="Q17" s="645"/>
      <c r="R17" s="646">
        <v>5354</v>
      </c>
      <c r="S17" s="647"/>
      <c r="T17" s="647"/>
      <c r="U17" s="647"/>
      <c r="V17" s="647"/>
      <c r="W17" s="647"/>
      <c r="X17" s="647"/>
      <c r="Y17" s="648"/>
      <c r="Z17" s="649">
        <v>0.1</v>
      </c>
      <c r="AA17" s="649"/>
      <c r="AB17" s="649"/>
      <c r="AC17" s="649"/>
      <c r="AD17" s="650">
        <v>5354</v>
      </c>
      <c r="AE17" s="650"/>
      <c r="AF17" s="650"/>
      <c r="AG17" s="650"/>
      <c r="AH17" s="650"/>
      <c r="AI17" s="650"/>
      <c r="AJ17" s="650"/>
      <c r="AK17" s="650"/>
      <c r="AL17" s="651">
        <v>0.1</v>
      </c>
      <c r="AM17" s="652"/>
      <c r="AN17" s="652"/>
      <c r="AO17" s="653"/>
      <c r="AP17" s="643" t="s">
        <v>271</v>
      </c>
      <c r="AQ17" s="644"/>
      <c r="AR17" s="644"/>
      <c r="AS17" s="644"/>
      <c r="AT17" s="644"/>
      <c r="AU17" s="644"/>
      <c r="AV17" s="644"/>
      <c r="AW17" s="644"/>
      <c r="AX17" s="644"/>
      <c r="AY17" s="644"/>
      <c r="AZ17" s="644"/>
      <c r="BA17" s="644"/>
      <c r="BB17" s="644"/>
      <c r="BC17" s="644"/>
      <c r="BD17" s="644"/>
      <c r="BE17" s="644"/>
      <c r="BF17" s="645"/>
      <c r="BG17" s="646" t="s">
        <v>128</v>
      </c>
      <c r="BH17" s="647"/>
      <c r="BI17" s="647"/>
      <c r="BJ17" s="647"/>
      <c r="BK17" s="647"/>
      <c r="BL17" s="647"/>
      <c r="BM17" s="647"/>
      <c r="BN17" s="648"/>
      <c r="BO17" s="649" t="s">
        <v>128</v>
      </c>
      <c r="BP17" s="649"/>
      <c r="BQ17" s="649"/>
      <c r="BR17" s="649"/>
      <c r="BS17" s="655" t="s">
        <v>128</v>
      </c>
      <c r="BT17" s="647"/>
      <c r="BU17" s="647"/>
      <c r="BV17" s="647"/>
      <c r="BW17" s="647"/>
      <c r="BX17" s="647"/>
      <c r="BY17" s="647"/>
      <c r="BZ17" s="647"/>
      <c r="CA17" s="647"/>
      <c r="CB17" s="656"/>
      <c r="CD17" s="661" t="s">
        <v>272</v>
      </c>
      <c r="CE17" s="662"/>
      <c r="CF17" s="662"/>
      <c r="CG17" s="662"/>
      <c r="CH17" s="662"/>
      <c r="CI17" s="662"/>
      <c r="CJ17" s="662"/>
      <c r="CK17" s="662"/>
      <c r="CL17" s="662"/>
      <c r="CM17" s="662"/>
      <c r="CN17" s="662"/>
      <c r="CO17" s="662"/>
      <c r="CP17" s="662"/>
      <c r="CQ17" s="663"/>
      <c r="CR17" s="646">
        <v>1177069</v>
      </c>
      <c r="CS17" s="647"/>
      <c r="CT17" s="647"/>
      <c r="CU17" s="647"/>
      <c r="CV17" s="647"/>
      <c r="CW17" s="647"/>
      <c r="CX17" s="647"/>
      <c r="CY17" s="648"/>
      <c r="CZ17" s="649">
        <v>17.2</v>
      </c>
      <c r="DA17" s="649"/>
      <c r="DB17" s="649"/>
      <c r="DC17" s="649"/>
      <c r="DD17" s="655" t="s">
        <v>128</v>
      </c>
      <c r="DE17" s="647"/>
      <c r="DF17" s="647"/>
      <c r="DG17" s="647"/>
      <c r="DH17" s="647"/>
      <c r="DI17" s="647"/>
      <c r="DJ17" s="647"/>
      <c r="DK17" s="647"/>
      <c r="DL17" s="647"/>
      <c r="DM17" s="647"/>
      <c r="DN17" s="647"/>
      <c r="DO17" s="647"/>
      <c r="DP17" s="648"/>
      <c r="DQ17" s="655">
        <v>1115704</v>
      </c>
      <c r="DR17" s="647"/>
      <c r="DS17" s="647"/>
      <c r="DT17" s="647"/>
      <c r="DU17" s="647"/>
      <c r="DV17" s="647"/>
      <c r="DW17" s="647"/>
      <c r="DX17" s="647"/>
      <c r="DY17" s="647"/>
      <c r="DZ17" s="647"/>
      <c r="EA17" s="647"/>
      <c r="EB17" s="647"/>
      <c r="EC17" s="656"/>
    </row>
    <row r="18" spans="2:133" ht="11.25" customHeight="1" x14ac:dyDescent="0.15">
      <c r="B18" s="643" t="s">
        <v>273</v>
      </c>
      <c r="C18" s="644"/>
      <c r="D18" s="644"/>
      <c r="E18" s="644"/>
      <c r="F18" s="644"/>
      <c r="G18" s="644"/>
      <c r="H18" s="644"/>
      <c r="I18" s="644"/>
      <c r="J18" s="644"/>
      <c r="K18" s="644"/>
      <c r="L18" s="644"/>
      <c r="M18" s="644"/>
      <c r="N18" s="644"/>
      <c r="O18" s="644"/>
      <c r="P18" s="644"/>
      <c r="Q18" s="645"/>
      <c r="R18" s="646">
        <v>1034</v>
      </c>
      <c r="S18" s="647"/>
      <c r="T18" s="647"/>
      <c r="U18" s="647"/>
      <c r="V18" s="647"/>
      <c r="W18" s="647"/>
      <c r="X18" s="647"/>
      <c r="Y18" s="648"/>
      <c r="Z18" s="649">
        <v>0</v>
      </c>
      <c r="AA18" s="649"/>
      <c r="AB18" s="649"/>
      <c r="AC18" s="649"/>
      <c r="AD18" s="650">
        <v>1034</v>
      </c>
      <c r="AE18" s="650"/>
      <c r="AF18" s="650"/>
      <c r="AG18" s="650"/>
      <c r="AH18" s="650"/>
      <c r="AI18" s="650"/>
      <c r="AJ18" s="650"/>
      <c r="AK18" s="650"/>
      <c r="AL18" s="651">
        <v>0</v>
      </c>
      <c r="AM18" s="652"/>
      <c r="AN18" s="652"/>
      <c r="AO18" s="653"/>
      <c r="AP18" s="643" t="s">
        <v>274</v>
      </c>
      <c r="AQ18" s="644"/>
      <c r="AR18" s="644"/>
      <c r="AS18" s="644"/>
      <c r="AT18" s="644"/>
      <c r="AU18" s="644"/>
      <c r="AV18" s="644"/>
      <c r="AW18" s="644"/>
      <c r="AX18" s="644"/>
      <c r="AY18" s="644"/>
      <c r="AZ18" s="644"/>
      <c r="BA18" s="644"/>
      <c r="BB18" s="644"/>
      <c r="BC18" s="644"/>
      <c r="BD18" s="644"/>
      <c r="BE18" s="644"/>
      <c r="BF18" s="645"/>
      <c r="BG18" s="646" t="s">
        <v>249</v>
      </c>
      <c r="BH18" s="647"/>
      <c r="BI18" s="647"/>
      <c r="BJ18" s="647"/>
      <c r="BK18" s="647"/>
      <c r="BL18" s="647"/>
      <c r="BM18" s="647"/>
      <c r="BN18" s="648"/>
      <c r="BO18" s="649" t="s">
        <v>249</v>
      </c>
      <c r="BP18" s="649"/>
      <c r="BQ18" s="649"/>
      <c r="BR18" s="649"/>
      <c r="BS18" s="655" t="s">
        <v>128</v>
      </c>
      <c r="BT18" s="647"/>
      <c r="BU18" s="647"/>
      <c r="BV18" s="647"/>
      <c r="BW18" s="647"/>
      <c r="BX18" s="647"/>
      <c r="BY18" s="647"/>
      <c r="BZ18" s="647"/>
      <c r="CA18" s="647"/>
      <c r="CB18" s="656"/>
      <c r="CD18" s="661" t="s">
        <v>275</v>
      </c>
      <c r="CE18" s="662"/>
      <c r="CF18" s="662"/>
      <c r="CG18" s="662"/>
      <c r="CH18" s="662"/>
      <c r="CI18" s="662"/>
      <c r="CJ18" s="662"/>
      <c r="CK18" s="662"/>
      <c r="CL18" s="662"/>
      <c r="CM18" s="662"/>
      <c r="CN18" s="662"/>
      <c r="CO18" s="662"/>
      <c r="CP18" s="662"/>
      <c r="CQ18" s="663"/>
      <c r="CR18" s="646" t="s">
        <v>128</v>
      </c>
      <c r="CS18" s="647"/>
      <c r="CT18" s="647"/>
      <c r="CU18" s="647"/>
      <c r="CV18" s="647"/>
      <c r="CW18" s="647"/>
      <c r="CX18" s="647"/>
      <c r="CY18" s="648"/>
      <c r="CZ18" s="649" t="s">
        <v>128</v>
      </c>
      <c r="DA18" s="649"/>
      <c r="DB18" s="649"/>
      <c r="DC18" s="649"/>
      <c r="DD18" s="655" t="s">
        <v>128</v>
      </c>
      <c r="DE18" s="647"/>
      <c r="DF18" s="647"/>
      <c r="DG18" s="647"/>
      <c r="DH18" s="647"/>
      <c r="DI18" s="647"/>
      <c r="DJ18" s="647"/>
      <c r="DK18" s="647"/>
      <c r="DL18" s="647"/>
      <c r="DM18" s="647"/>
      <c r="DN18" s="647"/>
      <c r="DO18" s="647"/>
      <c r="DP18" s="648"/>
      <c r="DQ18" s="655" t="s">
        <v>249</v>
      </c>
      <c r="DR18" s="647"/>
      <c r="DS18" s="647"/>
      <c r="DT18" s="647"/>
      <c r="DU18" s="647"/>
      <c r="DV18" s="647"/>
      <c r="DW18" s="647"/>
      <c r="DX18" s="647"/>
      <c r="DY18" s="647"/>
      <c r="DZ18" s="647"/>
      <c r="EA18" s="647"/>
      <c r="EB18" s="647"/>
      <c r="EC18" s="656"/>
    </row>
    <row r="19" spans="2:133" ht="11.25" customHeight="1" x14ac:dyDescent="0.15">
      <c r="B19" s="643" t="s">
        <v>276</v>
      </c>
      <c r="C19" s="644"/>
      <c r="D19" s="644"/>
      <c r="E19" s="644"/>
      <c r="F19" s="644"/>
      <c r="G19" s="644"/>
      <c r="H19" s="644"/>
      <c r="I19" s="644"/>
      <c r="J19" s="644"/>
      <c r="K19" s="644"/>
      <c r="L19" s="644"/>
      <c r="M19" s="644"/>
      <c r="N19" s="644"/>
      <c r="O19" s="644"/>
      <c r="P19" s="644"/>
      <c r="Q19" s="645"/>
      <c r="R19" s="646">
        <v>873</v>
      </c>
      <c r="S19" s="647"/>
      <c r="T19" s="647"/>
      <c r="U19" s="647"/>
      <c r="V19" s="647"/>
      <c r="W19" s="647"/>
      <c r="X19" s="647"/>
      <c r="Y19" s="648"/>
      <c r="Z19" s="649">
        <v>0</v>
      </c>
      <c r="AA19" s="649"/>
      <c r="AB19" s="649"/>
      <c r="AC19" s="649"/>
      <c r="AD19" s="650">
        <v>873</v>
      </c>
      <c r="AE19" s="650"/>
      <c r="AF19" s="650"/>
      <c r="AG19" s="650"/>
      <c r="AH19" s="650"/>
      <c r="AI19" s="650"/>
      <c r="AJ19" s="650"/>
      <c r="AK19" s="650"/>
      <c r="AL19" s="651">
        <v>0</v>
      </c>
      <c r="AM19" s="652"/>
      <c r="AN19" s="652"/>
      <c r="AO19" s="653"/>
      <c r="AP19" s="643" t="s">
        <v>277</v>
      </c>
      <c r="AQ19" s="644"/>
      <c r="AR19" s="644"/>
      <c r="AS19" s="644"/>
      <c r="AT19" s="644"/>
      <c r="AU19" s="644"/>
      <c r="AV19" s="644"/>
      <c r="AW19" s="644"/>
      <c r="AX19" s="644"/>
      <c r="AY19" s="644"/>
      <c r="AZ19" s="644"/>
      <c r="BA19" s="644"/>
      <c r="BB19" s="644"/>
      <c r="BC19" s="644"/>
      <c r="BD19" s="644"/>
      <c r="BE19" s="644"/>
      <c r="BF19" s="645"/>
      <c r="BG19" s="646">
        <v>46</v>
      </c>
      <c r="BH19" s="647"/>
      <c r="BI19" s="647"/>
      <c r="BJ19" s="647"/>
      <c r="BK19" s="647"/>
      <c r="BL19" s="647"/>
      <c r="BM19" s="647"/>
      <c r="BN19" s="648"/>
      <c r="BO19" s="649">
        <v>0</v>
      </c>
      <c r="BP19" s="649"/>
      <c r="BQ19" s="649"/>
      <c r="BR19" s="649"/>
      <c r="BS19" s="655" t="s">
        <v>249</v>
      </c>
      <c r="BT19" s="647"/>
      <c r="BU19" s="647"/>
      <c r="BV19" s="647"/>
      <c r="BW19" s="647"/>
      <c r="BX19" s="647"/>
      <c r="BY19" s="647"/>
      <c r="BZ19" s="647"/>
      <c r="CA19" s="647"/>
      <c r="CB19" s="656"/>
      <c r="CD19" s="661" t="s">
        <v>278</v>
      </c>
      <c r="CE19" s="662"/>
      <c r="CF19" s="662"/>
      <c r="CG19" s="662"/>
      <c r="CH19" s="662"/>
      <c r="CI19" s="662"/>
      <c r="CJ19" s="662"/>
      <c r="CK19" s="662"/>
      <c r="CL19" s="662"/>
      <c r="CM19" s="662"/>
      <c r="CN19" s="662"/>
      <c r="CO19" s="662"/>
      <c r="CP19" s="662"/>
      <c r="CQ19" s="663"/>
      <c r="CR19" s="646" t="s">
        <v>249</v>
      </c>
      <c r="CS19" s="647"/>
      <c r="CT19" s="647"/>
      <c r="CU19" s="647"/>
      <c r="CV19" s="647"/>
      <c r="CW19" s="647"/>
      <c r="CX19" s="647"/>
      <c r="CY19" s="648"/>
      <c r="CZ19" s="649" t="s">
        <v>128</v>
      </c>
      <c r="DA19" s="649"/>
      <c r="DB19" s="649"/>
      <c r="DC19" s="649"/>
      <c r="DD19" s="655" t="s">
        <v>249</v>
      </c>
      <c r="DE19" s="647"/>
      <c r="DF19" s="647"/>
      <c r="DG19" s="647"/>
      <c r="DH19" s="647"/>
      <c r="DI19" s="647"/>
      <c r="DJ19" s="647"/>
      <c r="DK19" s="647"/>
      <c r="DL19" s="647"/>
      <c r="DM19" s="647"/>
      <c r="DN19" s="647"/>
      <c r="DO19" s="647"/>
      <c r="DP19" s="648"/>
      <c r="DQ19" s="655" t="s">
        <v>128</v>
      </c>
      <c r="DR19" s="647"/>
      <c r="DS19" s="647"/>
      <c r="DT19" s="647"/>
      <c r="DU19" s="647"/>
      <c r="DV19" s="647"/>
      <c r="DW19" s="647"/>
      <c r="DX19" s="647"/>
      <c r="DY19" s="647"/>
      <c r="DZ19" s="647"/>
      <c r="EA19" s="647"/>
      <c r="EB19" s="647"/>
      <c r="EC19" s="656"/>
    </row>
    <row r="20" spans="2:133" ht="11.25" customHeight="1" x14ac:dyDescent="0.15">
      <c r="B20" s="643" t="s">
        <v>279</v>
      </c>
      <c r="C20" s="644"/>
      <c r="D20" s="644"/>
      <c r="E20" s="644"/>
      <c r="F20" s="644"/>
      <c r="G20" s="644"/>
      <c r="H20" s="644"/>
      <c r="I20" s="644"/>
      <c r="J20" s="644"/>
      <c r="K20" s="644"/>
      <c r="L20" s="644"/>
      <c r="M20" s="644"/>
      <c r="N20" s="644"/>
      <c r="O20" s="644"/>
      <c r="P20" s="644"/>
      <c r="Q20" s="645"/>
      <c r="R20" s="646">
        <v>133</v>
      </c>
      <c r="S20" s="647"/>
      <c r="T20" s="647"/>
      <c r="U20" s="647"/>
      <c r="V20" s="647"/>
      <c r="W20" s="647"/>
      <c r="X20" s="647"/>
      <c r="Y20" s="648"/>
      <c r="Z20" s="649">
        <v>0</v>
      </c>
      <c r="AA20" s="649"/>
      <c r="AB20" s="649"/>
      <c r="AC20" s="649"/>
      <c r="AD20" s="650">
        <v>133</v>
      </c>
      <c r="AE20" s="650"/>
      <c r="AF20" s="650"/>
      <c r="AG20" s="650"/>
      <c r="AH20" s="650"/>
      <c r="AI20" s="650"/>
      <c r="AJ20" s="650"/>
      <c r="AK20" s="650"/>
      <c r="AL20" s="651">
        <v>0</v>
      </c>
      <c r="AM20" s="652"/>
      <c r="AN20" s="652"/>
      <c r="AO20" s="653"/>
      <c r="AP20" s="643" t="s">
        <v>280</v>
      </c>
      <c r="AQ20" s="644"/>
      <c r="AR20" s="644"/>
      <c r="AS20" s="644"/>
      <c r="AT20" s="644"/>
      <c r="AU20" s="644"/>
      <c r="AV20" s="644"/>
      <c r="AW20" s="644"/>
      <c r="AX20" s="644"/>
      <c r="AY20" s="644"/>
      <c r="AZ20" s="644"/>
      <c r="BA20" s="644"/>
      <c r="BB20" s="644"/>
      <c r="BC20" s="644"/>
      <c r="BD20" s="644"/>
      <c r="BE20" s="644"/>
      <c r="BF20" s="645"/>
      <c r="BG20" s="646">
        <v>46</v>
      </c>
      <c r="BH20" s="647"/>
      <c r="BI20" s="647"/>
      <c r="BJ20" s="647"/>
      <c r="BK20" s="647"/>
      <c r="BL20" s="647"/>
      <c r="BM20" s="647"/>
      <c r="BN20" s="648"/>
      <c r="BO20" s="649">
        <v>0</v>
      </c>
      <c r="BP20" s="649"/>
      <c r="BQ20" s="649"/>
      <c r="BR20" s="649"/>
      <c r="BS20" s="655" t="s">
        <v>128</v>
      </c>
      <c r="BT20" s="647"/>
      <c r="BU20" s="647"/>
      <c r="BV20" s="647"/>
      <c r="BW20" s="647"/>
      <c r="BX20" s="647"/>
      <c r="BY20" s="647"/>
      <c r="BZ20" s="647"/>
      <c r="CA20" s="647"/>
      <c r="CB20" s="656"/>
      <c r="CD20" s="661" t="s">
        <v>281</v>
      </c>
      <c r="CE20" s="662"/>
      <c r="CF20" s="662"/>
      <c r="CG20" s="662"/>
      <c r="CH20" s="662"/>
      <c r="CI20" s="662"/>
      <c r="CJ20" s="662"/>
      <c r="CK20" s="662"/>
      <c r="CL20" s="662"/>
      <c r="CM20" s="662"/>
      <c r="CN20" s="662"/>
      <c r="CO20" s="662"/>
      <c r="CP20" s="662"/>
      <c r="CQ20" s="663"/>
      <c r="CR20" s="646">
        <v>6861342</v>
      </c>
      <c r="CS20" s="647"/>
      <c r="CT20" s="647"/>
      <c r="CU20" s="647"/>
      <c r="CV20" s="647"/>
      <c r="CW20" s="647"/>
      <c r="CX20" s="647"/>
      <c r="CY20" s="648"/>
      <c r="CZ20" s="649">
        <v>100</v>
      </c>
      <c r="DA20" s="649"/>
      <c r="DB20" s="649"/>
      <c r="DC20" s="649"/>
      <c r="DD20" s="655">
        <v>1206052</v>
      </c>
      <c r="DE20" s="647"/>
      <c r="DF20" s="647"/>
      <c r="DG20" s="647"/>
      <c r="DH20" s="647"/>
      <c r="DI20" s="647"/>
      <c r="DJ20" s="647"/>
      <c r="DK20" s="647"/>
      <c r="DL20" s="647"/>
      <c r="DM20" s="647"/>
      <c r="DN20" s="647"/>
      <c r="DO20" s="647"/>
      <c r="DP20" s="648"/>
      <c r="DQ20" s="655">
        <v>4380477</v>
      </c>
      <c r="DR20" s="647"/>
      <c r="DS20" s="647"/>
      <c r="DT20" s="647"/>
      <c r="DU20" s="647"/>
      <c r="DV20" s="647"/>
      <c r="DW20" s="647"/>
      <c r="DX20" s="647"/>
      <c r="DY20" s="647"/>
      <c r="DZ20" s="647"/>
      <c r="EA20" s="647"/>
      <c r="EB20" s="647"/>
      <c r="EC20" s="656"/>
    </row>
    <row r="21" spans="2:133" ht="11.25" customHeight="1" x14ac:dyDescent="0.15">
      <c r="B21" s="643" t="s">
        <v>282</v>
      </c>
      <c r="C21" s="644"/>
      <c r="D21" s="644"/>
      <c r="E21" s="644"/>
      <c r="F21" s="644"/>
      <c r="G21" s="644"/>
      <c r="H21" s="644"/>
      <c r="I21" s="644"/>
      <c r="J21" s="644"/>
      <c r="K21" s="644"/>
      <c r="L21" s="644"/>
      <c r="M21" s="644"/>
      <c r="N21" s="644"/>
      <c r="O21" s="644"/>
      <c r="P21" s="644"/>
      <c r="Q21" s="645"/>
      <c r="R21" s="646">
        <v>3314</v>
      </c>
      <c r="S21" s="647"/>
      <c r="T21" s="647"/>
      <c r="U21" s="647"/>
      <c r="V21" s="647"/>
      <c r="W21" s="647"/>
      <c r="X21" s="647"/>
      <c r="Y21" s="648"/>
      <c r="Z21" s="649">
        <v>0</v>
      </c>
      <c r="AA21" s="649"/>
      <c r="AB21" s="649"/>
      <c r="AC21" s="649"/>
      <c r="AD21" s="650">
        <v>3314</v>
      </c>
      <c r="AE21" s="650"/>
      <c r="AF21" s="650"/>
      <c r="AG21" s="650"/>
      <c r="AH21" s="650"/>
      <c r="AI21" s="650"/>
      <c r="AJ21" s="650"/>
      <c r="AK21" s="650"/>
      <c r="AL21" s="651">
        <v>0.1</v>
      </c>
      <c r="AM21" s="652"/>
      <c r="AN21" s="652"/>
      <c r="AO21" s="653"/>
      <c r="AP21" s="665" t="s">
        <v>283</v>
      </c>
      <c r="AQ21" s="666"/>
      <c r="AR21" s="666"/>
      <c r="AS21" s="666"/>
      <c r="AT21" s="666"/>
      <c r="AU21" s="666"/>
      <c r="AV21" s="666"/>
      <c r="AW21" s="666"/>
      <c r="AX21" s="666"/>
      <c r="AY21" s="666"/>
      <c r="AZ21" s="666"/>
      <c r="BA21" s="666"/>
      <c r="BB21" s="666"/>
      <c r="BC21" s="666"/>
      <c r="BD21" s="666"/>
      <c r="BE21" s="666"/>
      <c r="BF21" s="667"/>
      <c r="BG21" s="646">
        <v>46</v>
      </c>
      <c r="BH21" s="647"/>
      <c r="BI21" s="647"/>
      <c r="BJ21" s="647"/>
      <c r="BK21" s="647"/>
      <c r="BL21" s="647"/>
      <c r="BM21" s="647"/>
      <c r="BN21" s="648"/>
      <c r="BO21" s="649">
        <v>0</v>
      </c>
      <c r="BP21" s="649"/>
      <c r="BQ21" s="649"/>
      <c r="BR21" s="649"/>
      <c r="BS21" s="655" t="s">
        <v>128</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x14ac:dyDescent="0.15">
      <c r="B22" s="643" t="s">
        <v>284</v>
      </c>
      <c r="C22" s="644"/>
      <c r="D22" s="644"/>
      <c r="E22" s="644"/>
      <c r="F22" s="644"/>
      <c r="G22" s="644"/>
      <c r="H22" s="644"/>
      <c r="I22" s="644"/>
      <c r="J22" s="644"/>
      <c r="K22" s="644"/>
      <c r="L22" s="644"/>
      <c r="M22" s="644"/>
      <c r="N22" s="644"/>
      <c r="O22" s="644"/>
      <c r="P22" s="644"/>
      <c r="Q22" s="645"/>
      <c r="R22" s="646">
        <v>3327916</v>
      </c>
      <c r="S22" s="647"/>
      <c r="T22" s="647"/>
      <c r="U22" s="647"/>
      <c r="V22" s="647"/>
      <c r="W22" s="647"/>
      <c r="X22" s="647"/>
      <c r="Y22" s="648"/>
      <c r="Z22" s="649">
        <v>47.7</v>
      </c>
      <c r="AA22" s="649"/>
      <c r="AB22" s="649"/>
      <c r="AC22" s="649"/>
      <c r="AD22" s="650">
        <v>3004466</v>
      </c>
      <c r="AE22" s="650"/>
      <c r="AF22" s="650"/>
      <c r="AG22" s="650"/>
      <c r="AH22" s="650"/>
      <c r="AI22" s="650"/>
      <c r="AJ22" s="650"/>
      <c r="AK22" s="650"/>
      <c r="AL22" s="651">
        <v>82.8</v>
      </c>
      <c r="AM22" s="652"/>
      <c r="AN22" s="652"/>
      <c r="AO22" s="653"/>
      <c r="AP22" s="665" t="s">
        <v>285</v>
      </c>
      <c r="AQ22" s="666"/>
      <c r="AR22" s="666"/>
      <c r="AS22" s="666"/>
      <c r="AT22" s="666"/>
      <c r="AU22" s="666"/>
      <c r="AV22" s="666"/>
      <c r="AW22" s="666"/>
      <c r="AX22" s="666"/>
      <c r="AY22" s="666"/>
      <c r="AZ22" s="666"/>
      <c r="BA22" s="666"/>
      <c r="BB22" s="666"/>
      <c r="BC22" s="666"/>
      <c r="BD22" s="666"/>
      <c r="BE22" s="666"/>
      <c r="BF22" s="667"/>
      <c r="BG22" s="646" t="s">
        <v>128</v>
      </c>
      <c r="BH22" s="647"/>
      <c r="BI22" s="647"/>
      <c r="BJ22" s="647"/>
      <c r="BK22" s="647"/>
      <c r="BL22" s="647"/>
      <c r="BM22" s="647"/>
      <c r="BN22" s="648"/>
      <c r="BO22" s="649" t="s">
        <v>249</v>
      </c>
      <c r="BP22" s="649"/>
      <c r="BQ22" s="649"/>
      <c r="BR22" s="649"/>
      <c r="BS22" s="655" t="s">
        <v>128</v>
      </c>
      <c r="BT22" s="647"/>
      <c r="BU22" s="647"/>
      <c r="BV22" s="647"/>
      <c r="BW22" s="647"/>
      <c r="BX22" s="647"/>
      <c r="BY22" s="647"/>
      <c r="BZ22" s="647"/>
      <c r="CA22" s="647"/>
      <c r="CB22" s="656"/>
      <c r="CD22" s="628" t="s">
        <v>286</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x14ac:dyDescent="0.15">
      <c r="B23" s="643" t="s">
        <v>287</v>
      </c>
      <c r="C23" s="644"/>
      <c r="D23" s="644"/>
      <c r="E23" s="644"/>
      <c r="F23" s="644"/>
      <c r="G23" s="644"/>
      <c r="H23" s="644"/>
      <c r="I23" s="644"/>
      <c r="J23" s="644"/>
      <c r="K23" s="644"/>
      <c r="L23" s="644"/>
      <c r="M23" s="644"/>
      <c r="N23" s="644"/>
      <c r="O23" s="644"/>
      <c r="P23" s="644"/>
      <c r="Q23" s="645"/>
      <c r="R23" s="646">
        <v>3004466</v>
      </c>
      <c r="S23" s="647"/>
      <c r="T23" s="647"/>
      <c r="U23" s="647"/>
      <c r="V23" s="647"/>
      <c r="W23" s="647"/>
      <c r="X23" s="647"/>
      <c r="Y23" s="648"/>
      <c r="Z23" s="649">
        <v>43.1</v>
      </c>
      <c r="AA23" s="649"/>
      <c r="AB23" s="649"/>
      <c r="AC23" s="649"/>
      <c r="AD23" s="650">
        <v>3004466</v>
      </c>
      <c r="AE23" s="650"/>
      <c r="AF23" s="650"/>
      <c r="AG23" s="650"/>
      <c r="AH23" s="650"/>
      <c r="AI23" s="650"/>
      <c r="AJ23" s="650"/>
      <c r="AK23" s="650"/>
      <c r="AL23" s="651">
        <v>82.8</v>
      </c>
      <c r="AM23" s="652"/>
      <c r="AN23" s="652"/>
      <c r="AO23" s="653"/>
      <c r="AP23" s="665" t="s">
        <v>288</v>
      </c>
      <c r="AQ23" s="666"/>
      <c r="AR23" s="666"/>
      <c r="AS23" s="666"/>
      <c r="AT23" s="666"/>
      <c r="AU23" s="666"/>
      <c r="AV23" s="666"/>
      <c r="AW23" s="666"/>
      <c r="AX23" s="666"/>
      <c r="AY23" s="666"/>
      <c r="AZ23" s="666"/>
      <c r="BA23" s="666"/>
      <c r="BB23" s="666"/>
      <c r="BC23" s="666"/>
      <c r="BD23" s="666"/>
      <c r="BE23" s="666"/>
      <c r="BF23" s="667"/>
      <c r="BG23" s="646" t="s">
        <v>128</v>
      </c>
      <c r="BH23" s="647"/>
      <c r="BI23" s="647"/>
      <c r="BJ23" s="647"/>
      <c r="BK23" s="647"/>
      <c r="BL23" s="647"/>
      <c r="BM23" s="647"/>
      <c r="BN23" s="648"/>
      <c r="BO23" s="649" t="s">
        <v>249</v>
      </c>
      <c r="BP23" s="649"/>
      <c r="BQ23" s="649"/>
      <c r="BR23" s="649"/>
      <c r="BS23" s="655" t="s">
        <v>128</v>
      </c>
      <c r="BT23" s="647"/>
      <c r="BU23" s="647"/>
      <c r="BV23" s="647"/>
      <c r="BW23" s="647"/>
      <c r="BX23" s="647"/>
      <c r="BY23" s="647"/>
      <c r="BZ23" s="647"/>
      <c r="CA23" s="647"/>
      <c r="CB23" s="656"/>
      <c r="CD23" s="628" t="s">
        <v>227</v>
      </c>
      <c r="CE23" s="629"/>
      <c r="CF23" s="629"/>
      <c r="CG23" s="629"/>
      <c r="CH23" s="629"/>
      <c r="CI23" s="629"/>
      <c r="CJ23" s="629"/>
      <c r="CK23" s="629"/>
      <c r="CL23" s="629"/>
      <c r="CM23" s="629"/>
      <c r="CN23" s="629"/>
      <c r="CO23" s="629"/>
      <c r="CP23" s="629"/>
      <c r="CQ23" s="630"/>
      <c r="CR23" s="628" t="s">
        <v>289</v>
      </c>
      <c r="CS23" s="629"/>
      <c r="CT23" s="629"/>
      <c r="CU23" s="629"/>
      <c r="CV23" s="629"/>
      <c r="CW23" s="629"/>
      <c r="CX23" s="629"/>
      <c r="CY23" s="630"/>
      <c r="CZ23" s="628" t="s">
        <v>290</v>
      </c>
      <c r="DA23" s="629"/>
      <c r="DB23" s="629"/>
      <c r="DC23" s="630"/>
      <c r="DD23" s="628" t="s">
        <v>291</v>
      </c>
      <c r="DE23" s="629"/>
      <c r="DF23" s="629"/>
      <c r="DG23" s="629"/>
      <c r="DH23" s="629"/>
      <c r="DI23" s="629"/>
      <c r="DJ23" s="629"/>
      <c r="DK23" s="630"/>
      <c r="DL23" s="677" t="s">
        <v>292</v>
      </c>
      <c r="DM23" s="678"/>
      <c r="DN23" s="678"/>
      <c r="DO23" s="678"/>
      <c r="DP23" s="678"/>
      <c r="DQ23" s="678"/>
      <c r="DR23" s="678"/>
      <c r="DS23" s="678"/>
      <c r="DT23" s="678"/>
      <c r="DU23" s="678"/>
      <c r="DV23" s="679"/>
      <c r="DW23" s="628" t="s">
        <v>293</v>
      </c>
      <c r="DX23" s="629"/>
      <c r="DY23" s="629"/>
      <c r="DZ23" s="629"/>
      <c r="EA23" s="629"/>
      <c r="EB23" s="629"/>
      <c r="EC23" s="630"/>
    </row>
    <row r="24" spans="2:133" ht="11.25" customHeight="1" x14ac:dyDescent="0.15">
      <c r="B24" s="643" t="s">
        <v>294</v>
      </c>
      <c r="C24" s="644"/>
      <c r="D24" s="644"/>
      <c r="E24" s="644"/>
      <c r="F24" s="644"/>
      <c r="G24" s="644"/>
      <c r="H24" s="644"/>
      <c r="I24" s="644"/>
      <c r="J24" s="644"/>
      <c r="K24" s="644"/>
      <c r="L24" s="644"/>
      <c r="M24" s="644"/>
      <c r="N24" s="644"/>
      <c r="O24" s="644"/>
      <c r="P24" s="644"/>
      <c r="Q24" s="645"/>
      <c r="R24" s="646">
        <v>323450</v>
      </c>
      <c r="S24" s="647"/>
      <c r="T24" s="647"/>
      <c r="U24" s="647"/>
      <c r="V24" s="647"/>
      <c r="W24" s="647"/>
      <c r="X24" s="647"/>
      <c r="Y24" s="648"/>
      <c r="Z24" s="649">
        <v>4.5999999999999996</v>
      </c>
      <c r="AA24" s="649"/>
      <c r="AB24" s="649"/>
      <c r="AC24" s="649"/>
      <c r="AD24" s="650" t="s">
        <v>249</v>
      </c>
      <c r="AE24" s="650"/>
      <c r="AF24" s="650"/>
      <c r="AG24" s="650"/>
      <c r="AH24" s="650"/>
      <c r="AI24" s="650"/>
      <c r="AJ24" s="650"/>
      <c r="AK24" s="650"/>
      <c r="AL24" s="651" t="s">
        <v>249</v>
      </c>
      <c r="AM24" s="652"/>
      <c r="AN24" s="652"/>
      <c r="AO24" s="653"/>
      <c r="AP24" s="665" t="s">
        <v>295</v>
      </c>
      <c r="AQ24" s="666"/>
      <c r="AR24" s="666"/>
      <c r="AS24" s="666"/>
      <c r="AT24" s="666"/>
      <c r="AU24" s="666"/>
      <c r="AV24" s="666"/>
      <c r="AW24" s="666"/>
      <c r="AX24" s="666"/>
      <c r="AY24" s="666"/>
      <c r="AZ24" s="666"/>
      <c r="BA24" s="666"/>
      <c r="BB24" s="666"/>
      <c r="BC24" s="666"/>
      <c r="BD24" s="666"/>
      <c r="BE24" s="666"/>
      <c r="BF24" s="667"/>
      <c r="BG24" s="646" t="s">
        <v>249</v>
      </c>
      <c r="BH24" s="647"/>
      <c r="BI24" s="647"/>
      <c r="BJ24" s="647"/>
      <c r="BK24" s="647"/>
      <c r="BL24" s="647"/>
      <c r="BM24" s="647"/>
      <c r="BN24" s="648"/>
      <c r="BO24" s="649" t="s">
        <v>128</v>
      </c>
      <c r="BP24" s="649"/>
      <c r="BQ24" s="649"/>
      <c r="BR24" s="649"/>
      <c r="BS24" s="655" t="s">
        <v>249</v>
      </c>
      <c r="BT24" s="647"/>
      <c r="BU24" s="647"/>
      <c r="BV24" s="647"/>
      <c r="BW24" s="647"/>
      <c r="BX24" s="647"/>
      <c r="BY24" s="647"/>
      <c r="BZ24" s="647"/>
      <c r="CA24" s="647"/>
      <c r="CB24" s="656"/>
      <c r="CD24" s="657" t="s">
        <v>296</v>
      </c>
      <c r="CE24" s="658"/>
      <c r="CF24" s="658"/>
      <c r="CG24" s="658"/>
      <c r="CH24" s="658"/>
      <c r="CI24" s="658"/>
      <c r="CJ24" s="658"/>
      <c r="CK24" s="658"/>
      <c r="CL24" s="658"/>
      <c r="CM24" s="658"/>
      <c r="CN24" s="658"/>
      <c r="CO24" s="658"/>
      <c r="CP24" s="658"/>
      <c r="CQ24" s="659"/>
      <c r="CR24" s="635">
        <v>2428793</v>
      </c>
      <c r="CS24" s="636"/>
      <c r="CT24" s="636"/>
      <c r="CU24" s="636"/>
      <c r="CV24" s="636"/>
      <c r="CW24" s="636"/>
      <c r="CX24" s="636"/>
      <c r="CY24" s="637"/>
      <c r="CZ24" s="640">
        <v>35.4</v>
      </c>
      <c r="DA24" s="641"/>
      <c r="DB24" s="641"/>
      <c r="DC24" s="660"/>
      <c r="DD24" s="680">
        <v>1998196</v>
      </c>
      <c r="DE24" s="636"/>
      <c r="DF24" s="636"/>
      <c r="DG24" s="636"/>
      <c r="DH24" s="636"/>
      <c r="DI24" s="636"/>
      <c r="DJ24" s="636"/>
      <c r="DK24" s="637"/>
      <c r="DL24" s="680">
        <v>1991142</v>
      </c>
      <c r="DM24" s="636"/>
      <c r="DN24" s="636"/>
      <c r="DO24" s="636"/>
      <c r="DP24" s="636"/>
      <c r="DQ24" s="636"/>
      <c r="DR24" s="636"/>
      <c r="DS24" s="636"/>
      <c r="DT24" s="636"/>
      <c r="DU24" s="636"/>
      <c r="DV24" s="637"/>
      <c r="DW24" s="640">
        <v>53.4</v>
      </c>
      <c r="DX24" s="641"/>
      <c r="DY24" s="641"/>
      <c r="DZ24" s="641"/>
      <c r="EA24" s="641"/>
      <c r="EB24" s="641"/>
      <c r="EC24" s="642"/>
    </row>
    <row r="25" spans="2:133" ht="11.25" customHeight="1" x14ac:dyDescent="0.15">
      <c r="B25" s="643" t="s">
        <v>297</v>
      </c>
      <c r="C25" s="644"/>
      <c r="D25" s="644"/>
      <c r="E25" s="644"/>
      <c r="F25" s="644"/>
      <c r="G25" s="644"/>
      <c r="H25" s="644"/>
      <c r="I25" s="644"/>
      <c r="J25" s="644"/>
      <c r="K25" s="644"/>
      <c r="L25" s="644"/>
      <c r="M25" s="644"/>
      <c r="N25" s="644"/>
      <c r="O25" s="644"/>
      <c r="P25" s="644"/>
      <c r="Q25" s="645"/>
      <c r="R25" s="646" t="s">
        <v>128</v>
      </c>
      <c r="S25" s="647"/>
      <c r="T25" s="647"/>
      <c r="U25" s="647"/>
      <c r="V25" s="647"/>
      <c r="W25" s="647"/>
      <c r="X25" s="647"/>
      <c r="Y25" s="648"/>
      <c r="Z25" s="649" t="s">
        <v>249</v>
      </c>
      <c r="AA25" s="649"/>
      <c r="AB25" s="649"/>
      <c r="AC25" s="649"/>
      <c r="AD25" s="650" t="s">
        <v>128</v>
      </c>
      <c r="AE25" s="650"/>
      <c r="AF25" s="650"/>
      <c r="AG25" s="650"/>
      <c r="AH25" s="650"/>
      <c r="AI25" s="650"/>
      <c r="AJ25" s="650"/>
      <c r="AK25" s="650"/>
      <c r="AL25" s="651" t="s">
        <v>128</v>
      </c>
      <c r="AM25" s="652"/>
      <c r="AN25" s="652"/>
      <c r="AO25" s="653"/>
      <c r="AP25" s="665" t="s">
        <v>298</v>
      </c>
      <c r="AQ25" s="666"/>
      <c r="AR25" s="666"/>
      <c r="AS25" s="666"/>
      <c r="AT25" s="666"/>
      <c r="AU25" s="666"/>
      <c r="AV25" s="666"/>
      <c r="AW25" s="666"/>
      <c r="AX25" s="666"/>
      <c r="AY25" s="666"/>
      <c r="AZ25" s="666"/>
      <c r="BA25" s="666"/>
      <c r="BB25" s="666"/>
      <c r="BC25" s="666"/>
      <c r="BD25" s="666"/>
      <c r="BE25" s="666"/>
      <c r="BF25" s="667"/>
      <c r="BG25" s="646" t="s">
        <v>249</v>
      </c>
      <c r="BH25" s="647"/>
      <c r="BI25" s="647"/>
      <c r="BJ25" s="647"/>
      <c r="BK25" s="647"/>
      <c r="BL25" s="647"/>
      <c r="BM25" s="647"/>
      <c r="BN25" s="648"/>
      <c r="BO25" s="649" t="s">
        <v>249</v>
      </c>
      <c r="BP25" s="649"/>
      <c r="BQ25" s="649"/>
      <c r="BR25" s="649"/>
      <c r="BS25" s="655" t="s">
        <v>128</v>
      </c>
      <c r="BT25" s="647"/>
      <c r="BU25" s="647"/>
      <c r="BV25" s="647"/>
      <c r="BW25" s="647"/>
      <c r="BX25" s="647"/>
      <c r="BY25" s="647"/>
      <c r="BZ25" s="647"/>
      <c r="CA25" s="647"/>
      <c r="CB25" s="656"/>
      <c r="CD25" s="661" t="s">
        <v>299</v>
      </c>
      <c r="CE25" s="662"/>
      <c r="CF25" s="662"/>
      <c r="CG25" s="662"/>
      <c r="CH25" s="662"/>
      <c r="CI25" s="662"/>
      <c r="CJ25" s="662"/>
      <c r="CK25" s="662"/>
      <c r="CL25" s="662"/>
      <c r="CM25" s="662"/>
      <c r="CN25" s="662"/>
      <c r="CO25" s="662"/>
      <c r="CP25" s="662"/>
      <c r="CQ25" s="663"/>
      <c r="CR25" s="646">
        <v>739066</v>
      </c>
      <c r="CS25" s="683"/>
      <c r="CT25" s="683"/>
      <c r="CU25" s="683"/>
      <c r="CV25" s="683"/>
      <c r="CW25" s="683"/>
      <c r="CX25" s="683"/>
      <c r="CY25" s="684"/>
      <c r="CZ25" s="651">
        <v>10.8</v>
      </c>
      <c r="DA25" s="681"/>
      <c r="DB25" s="681"/>
      <c r="DC25" s="685"/>
      <c r="DD25" s="655">
        <v>679032</v>
      </c>
      <c r="DE25" s="683"/>
      <c r="DF25" s="683"/>
      <c r="DG25" s="683"/>
      <c r="DH25" s="683"/>
      <c r="DI25" s="683"/>
      <c r="DJ25" s="683"/>
      <c r="DK25" s="684"/>
      <c r="DL25" s="655">
        <v>677090</v>
      </c>
      <c r="DM25" s="683"/>
      <c r="DN25" s="683"/>
      <c r="DO25" s="683"/>
      <c r="DP25" s="683"/>
      <c r="DQ25" s="683"/>
      <c r="DR25" s="683"/>
      <c r="DS25" s="683"/>
      <c r="DT25" s="683"/>
      <c r="DU25" s="683"/>
      <c r="DV25" s="684"/>
      <c r="DW25" s="651">
        <v>18.2</v>
      </c>
      <c r="DX25" s="681"/>
      <c r="DY25" s="681"/>
      <c r="DZ25" s="681"/>
      <c r="EA25" s="681"/>
      <c r="EB25" s="681"/>
      <c r="EC25" s="682"/>
    </row>
    <row r="26" spans="2:133" ht="11.25" customHeight="1" x14ac:dyDescent="0.15">
      <c r="B26" s="643" t="s">
        <v>300</v>
      </c>
      <c r="C26" s="644"/>
      <c r="D26" s="644"/>
      <c r="E26" s="644"/>
      <c r="F26" s="644"/>
      <c r="G26" s="644"/>
      <c r="H26" s="644"/>
      <c r="I26" s="644"/>
      <c r="J26" s="644"/>
      <c r="K26" s="644"/>
      <c r="L26" s="644"/>
      <c r="M26" s="644"/>
      <c r="N26" s="644"/>
      <c r="O26" s="644"/>
      <c r="P26" s="644"/>
      <c r="Q26" s="645"/>
      <c r="R26" s="646">
        <v>3940360</v>
      </c>
      <c r="S26" s="647"/>
      <c r="T26" s="647"/>
      <c r="U26" s="647"/>
      <c r="V26" s="647"/>
      <c r="W26" s="647"/>
      <c r="X26" s="647"/>
      <c r="Y26" s="648"/>
      <c r="Z26" s="649">
        <v>56.5</v>
      </c>
      <c r="AA26" s="649"/>
      <c r="AB26" s="649"/>
      <c r="AC26" s="649"/>
      <c r="AD26" s="650">
        <v>3616910</v>
      </c>
      <c r="AE26" s="650"/>
      <c r="AF26" s="650"/>
      <c r="AG26" s="650"/>
      <c r="AH26" s="650"/>
      <c r="AI26" s="650"/>
      <c r="AJ26" s="650"/>
      <c r="AK26" s="650"/>
      <c r="AL26" s="651">
        <v>99.6</v>
      </c>
      <c r="AM26" s="652"/>
      <c r="AN26" s="652"/>
      <c r="AO26" s="653"/>
      <c r="AP26" s="665" t="s">
        <v>301</v>
      </c>
      <c r="AQ26" s="692"/>
      <c r="AR26" s="692"/>
      <c r="AS26" s="692"/>
      <c r="AT26" s="692"/>
      <c r="AU26" s="692"/>
      <c r="AV26" s="692"/>
      <c r="AW26" s="692"/>
      <c r="AX26" s="692"/>
      <c r="AY26" s="692"/>
      <c r="AZ26" s="692"/>
      <c r="BA26" s="692"/>
      <c r="BB26" s="692"/>
      <c r="BC26" s="692"/>
      <c r="BD26" s="692"/>
      <c r="BE26" s="692"/>
      <c r="BF26" s="667"/>
      <c r="BG26" s="646" t="s">
        <v>249</v>
      </c>
      <c r="BH26" s="647"/>
      <c r="BI26" s="647"/>
      <c r="BJ26" s="647"/>
      <c r="BK26" s="647"/>
      <c r="BL26" s="647"/>
      <c r="BM26" s="647"/>
      <c r="BN26" s="648"/>
      <c r="BO26" s="649" t="s">
        <v>249</v>
      </c>
      <c r="BP26" s="649"/>
      <c r="BQ26" s="649"/>
      <c r="BR26" s="649"/>
      <c r="BS26" s="655" t="s">
        <v>128</v>
      </c>
      <c r="BT26" s="647"/>
      <c r="BU26" s="647"/>
      <c r="BV26" s="647"/>
      <c r="BW26" s="647"/>
      <c r="BX26" s="647"/>
      <c r="BY26" s="647"/>
      <c r="BZ26" s="647"/>
      <c r="CA26" s="647"/>
      <c r="CB26" s="656"/>
      <c r="CD26" s="661" t="s">
        <v>302</v>
      </c>
      <c r="CE26" s="662"/>
      <c r="CF26" s="662"/>
      <c r="CG26" s="662"/>
      <c r="CH26" s="662"/>
      <c r="CI26" s="662"/>
      <c r="CJ26" s="662"/>
      <c r="CK26" s="662"/>
      <c r="CL26" s="662"/>
      <c r="CM26" s="662"/>
      <c r="CN26" s="662"/>
      <c r="CO26" s="662"/>
      <c r="CP26" s="662"/>
      <c r="CQ26" s="663"/>
      <c r="CR26" s="646">
        <v>466517</v>
      </c>
      <c r="CS26" s="647"/>
      <c r="CT26" s="647"/>
      <c r="CU26" s="647"/>
      <c r="CV26" s="647"/>
      <c r="CW26" s="647"/>
      <c r="CX26" s="647"/>
      <c r="CY26" s="648"/>
      <c r="CZ26" s="651">
        <v>6.8</v>
      </c>
      <c r="DA26" s="681"/>
      <c r="DB26" s="681"/>
      <c r="DC26" s="685"/>
      <c r="DD26" s="655">
        <v>421381</v>
      </c>
      <c r="DE26" s="647"/>
      <c r="DF26" s="647"/>
      <c r="DG26" s="647"/>
      <c r="DH26" s="647"/>
      <c r="DI26" s="647"/>
      <c r="DJ26" s="647"/>
      <c r="DK26" s="648"/>
      <c r="DL26" s="655" t="s">
        <v>128</v>
      </c>
      <c r="DM26" s="647"/>
      <c r="DN26" s="647"/>
      <c r="DO26" s="647"/>
      <c r="DP26" s="647"/>
      <c r="DQ26" s="647"/>
      <c r="DR26" s="647"/>
      <c r="DS26" s="647"/>
      <c r="DT26" s="647"/>
      <c r="DU26" s="647"/>
      <c r="DV26" s="648"/>
      <c r="DW26" s="651" t="s">
        <v>249</v>
      </c>
      <c r="DX26" s="681"/>
      <c r="DY26" s="681"/>
      <c r="DZ26" s="681"/>
      <c r="EA26" s="681"/>
      <c r="EB26" s="681"/>
      <c r="EC26" s="682"/>
    </row>
    <row r="27" spans="2:133" ht="11.25" customHeight="1" x14ac:dyDescent="0.15">
      <c r="B27" s="643" t="s">
        <v>303</v>
      </c>
      <c r="C27" s="644"/>
      <c r="D27" s="644"/>
      <c r="E27" s="644"/>
      <c r="F27" s="644"/>
      <c r="G27" s="644"/>
      <c r="H27" s="644"/>
      <c r="I27" s="644"/>
      <c r="J27" s="644"/>
      <c r="K27" s="644"/>
      <c r="L27" s="644"/>
      <c r="M27" s="644"/>
      <c r="N27" s="644"/>
      <c r="O27" s="644"/>
      <c r="P27" s="644"/>
      <c r="Q27" s="645"/>
      <c r="R27" s="646">
        <v>487</v>
      </c>
      <c r="S27" s="647"/>
      <c r="T27" s="647"/>
      <c r="U27" s="647"/>
      <c r="V27" s="647"/>
      <c r="W27" s="647"/>
      <c r="X27" s="647"/>
      <c r="Y27" s="648"/>
      <c r="Z27" s="649">
        <v>0</v>
      </c>
      <c r="AA27" s="649"/>
      <c r="AB27" s="649"/>
      <c r="AC27" s="649"/>
      <c r="AD27" s="650">
        <v>487</v>
      </c>
      <c r="AE27" s="650"/>
      <c r="AF27" s="650"/>
      <c r="AG27" s="650"/>
      <c r="AH27" s="650"/>
      <c r="AI27" s="650"/>
      <c r="AJ27" s="650"/>
      <c r="AK27" s="650"/>
      <c r="AL27" s="651">
        <v>0</v>
      </c>
      <c r="AM27" s="652"/>
      <c r="AN27" s="652"/>
      <c r="AO27" s="653"/>
      <c r="AP27" s="643" t="s">
        <v>304</v>
      </c>
      <c r="AQ27" s="644"/>
      <c r="AR27" s="644"/>
      <c r="AS27" s="644"/>
      <c r="AT27" s="644"/>
      <c r="AU27" s="644"/>
      <c r="AV27" s="644"/>
      <c r="AW27" s="644"/>
      <c r="AX27" s="644"/>
      <c r="AY27" s="644"/>
      <c r="AZ27" s="644"/>
      <c r="BA27" s="644"/>
      <c r="BB27" s="644"/>
      <c r="BC27" s="644"/>
      <c r="BD27" s="644"/>
      <c r="BE27" s="644"/>
      <c r="BF27" s="645"/>
      <c r="BG27" s="646">
        <v>438129</v>
      </c>
      <c r="BH27" s="647"/>
      <c r="BI27" s="647"/>
      <c r="BJ27" s="647"/>
      <c r="BK27" s="647"/>
      <c r="BL27" s="647"/>
      <c r="BM27" s="647"/>
      <c r="BN27" s="648"/>
      <c r="BO27" s="649">
        <v>100</v>
      </c>
      <c r="BP27" s="649"/>
      <c r="BQ27" s="649"/>
      <c r="BR27" s="649"/>
      <c r="BS27" s="655">
        <v>35429</v>
      </c>
      <c r="BT27" s="647"/>
      <c r="BU27" s="647"/>
      <c r="BV27" s="647"/>
      <c r="BW27" s="647"/>
      <c r="BX27" s="647"/>
      <c r="BY27" s="647"/>
      <c r="BZ27" s="647"/>
      <c r="CA27" s="647"/>
      <c r="CB27" s="656"/>
      <c r="CD27" s="661" t="s">
        <v>305</v>
      </c>
      <c r="CE27" s="662"/>
      <c r="CF27" s="662"/>
      <c r="CG27" s="662"/>
      <c r="CH27" s="662"/>
      <c r="CI27" s="662"/>
      <c r="CJ27" s="662"/>
      <c r="CK27" s="662"/>
      <c r="CL27" s="662"/>
      <c r="CM27" s="662"/>
      <c r="CN27" s="662"/>
      <c r="CO27" s="662"/>
      <c r="CP27" s="662"/>
      <c r="CQ27" s="663"/>
      <c r="CR27" s="646">
        <v>512658</v>
      </c>
      <c r="CS27" s="683"/>
      <c r="CT27" s="683"/>
      <c r="CU27" s="683"/>
      <c r="CV27" s="683"/>
      <c r="CW27" s="683"/>
      <c r="CX27" s="683"/>
      <c r="CY27" s="684"/>
      <c r="CZ27" s="651">
        <v>7.5</v>
      </c>
      <c r="DA27" s="681"/>
      <c r="DB27" s="681"/>
      <c r="DC27" s="685"/>
      <c r="DD27" s="655">
        <v>203460</v>
      </c>
      <c r="DE27" s="683"/>
      <c r="DF27" s="683"/>
      <c r="DG27" s="683"/>
      <c r="DH27" s="683"/>
      <c r="DI27" s="683"/>
      <c r="DJ27" s="683"/>
      <c r="DK27" s="684"/>
      <c r="DL27" s="655">
        <v>198348</v>
      </c>
      <c r="DM27" s="683"/>
      <c r="DN27" s="683"/>
      <c r="DO27" s="683"/>
      <c r="DP27" s="683"/>
      <c r="DQ27" s="683"/>
      <c r="DR27" s="683"/>
      <c r="DS27" s="683"/>
      <c r="DT27" s="683"/>
      <c r="DU27" s="683"/>
      <c r="DV27" s="684"/>
      <c r="DW27" s="651">
        <v>5.3</v>
      </c>
      <c r="DX27" s="681"/>
      <c r="DY27" s="681"/>
      <c r="DZ27" s="681"/>
      <c r="EA27" s="681"/>
      <c r="EB27" s="681"/>
      <c r="EC27" s="682"/>
    </row>
    <row r="28" spans="2:133" ht="11.25" customHeight="1" x14ac:dyDescent="0.15">
      <c r="B28" s="643" t="s">
        <v>306</v>
      </c>
      <c r="C28" s="644"/>
      <c r="D28" s="644"/>
      <c r="E28" s="644"/>
      <c r="F28" s="644"/>
      <c r="G28" s="644"/>
      <c r="H28" s="644"/>
      <c r="I28" s="644"/>
      <c r="J28" s="644"/>
      <c r="K28" s="644"/>
      <c r="L28" s="644"/>
      <c r="M28" s="644"/>
      <c r="N28" s="644"/>
      <c r="O28" s="644"/>
      <c r="P28" s="644"/>
      <c r="Q28" s="645"/>
      <c r="R28" s="646">
        <v>48077</v>
      </c>
      <c r="S28" s="647"/>
      <c r="T28" s="647"/>
      <c r="U28" s="647"/>
      <c r="V28" s="647"/>
      <c r="W28" s="647"/>
      <c r="X28" s="647"/>
      <c r="Y28" s="648"/>
      <c r="Z28" s="649">
        <v>0.7</v>
      </c>
      <c r="AA28" s="649"/>
      <c r="AB28" s="649"/>
      <c r="AC28" s="649"/>
      <c r="AD28" s="650">
        <v>1957</v>
      </c>
      <c r="AE28" s="650"/>
      <c r="AF28" s="650"/>
      <c r="AG28" s="650"/>
      <c r="AH28" s="650"/>
      <c r="AI28" s="650"/>
      <c r="AJ28" s="650"/>
      <c r="AK28" s="650"/>
      <c r="AL28" s="651">
        <v>0.1</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307</v>
      </c>
      <c r="CE28" s="662"/>
      <c r="CF28" s="662"/>
      <c r="CG28" s="662"/>
      <c r="CH28" s="662"/>
      <c r="CI28" s="662"/>
      <c r="CJ28" s="662"/>
      <c r="CK28" s="662"/>
      <c r="CL28" s="662"/>
      <c r="CM28" s="662"/>
      <c r="CN28" s="662"/>
      <c r="CO28" s="662"/>
      <c r="CP28" s="662"/>
      <c r="CQ28" s="663"/>
      <c r="CR28" s="646">
        <v>1177069</v>
      </c>
      <c r="CS28" s="647"/>
      <c r="CT28" s="647"/>
      <c r="CU28" s="647"/>
      <c r="CV28" s="647"/>
      <c r="CW28" s="647"/>
      <c r="CX28" s="647"/>
      <c r="CY28" s="648"/>
      <c r="CZ28" s="651">
        <v>17.2</v>
      </c>
      <c r="DA28" s="681"/>
      <c r="DB28" s="681"/>
      <c r="DC28" s="685"/>
      <c r="DD28" s="655">
        <v>1115704</v>
      </c>
      <c r="DE28" s="647"/>
      <c r="DF28" s="647"/>
      <c r="DG28" s="647"/>
      <c r="DH28" s="647"/>
      <c r="DI28" s="647"/>
      <c r="DJ28" s="647"/>
      <c r="DK28" s="648"/>
      <c r="DL28" s="655">
        <v>1115704</v>
      </c>
      <c r="DM28" s="647"/>
      <c r="DN28" s="647"/>
      <c r="DO28" s="647"/>
      <c r="DP28" s="647"/>
      <c r="DQ28" s="647"/>
      <c r="DR28" s="647"/>
      <c r="DS28" s="647"/>
      <c r="DT28" s="647"/>
      <c r="DU28" s="647"/>
      <c r="DV28" s="648"/>
      <c r="DW28" s="651">
        <v>29.9</v>
      </c>
      <c r="DX28" s="681"/>
      <c r="DY28" s="681"/>
      <c r="DZ28" s="681"/>
      <c r="EA28" s="681"/>
      <c r="EB28" s="681"/>
      <c r="EC28" s="682"/>
    </row>
    <row r="29" spans="2:133" ht="11.25" customHeight="1" x14ac:dyDescent="0.15">
      <c r="B29" s="643" t="s">
        <v>308</v>
      </c>
      <c r="C29" s="644"/>
      <c r="D29" s="644"/>
      <c r="E29" s="644"/>
      <c r="F29" s="644"/>
      <c r="G29" s="644"/>
      <c r="H29" s="644"/>
      <c r="I29" s="644"/>
      <c r="J29" s="644"/>
      <c r="K29" s="644"/>
      <c r="L29" s="644"/>
      <c r="M29" s="644"/>
      <c r="N29" s="644"/>
      <c r="O29" s="644"/>
      <c r="P29" s="644"/>
      <c r="Q29" s="645"/>
      <c r="R29" s="646">
        <v>67020</v>
      </c>
      <c r="S29" s="647"/>
      <c r="T29" s="647"/>
      <c r="U29" s="647"/>
      <c r="V29" s="647"/>
      <c r="W29" s="647"/>
      <c r="X29" s="647"/>
      <c r="Y29" s="648"/>
      <c r="Z29" s="649">
        <v>1</v>
      </c>
      <c r="AA29" s="649"/>
      <c r="AB29" s="649"/>
      <c r="AC29" s="649"/>
      <c r="AD29" s="650">
        <v>3047</v>
      </c>
      <c r="AE29" s="650"/>
      <c r="AF29" s="650"/>
      <c r="AG29" s="650"/>
      <c r="AH29" s="650"/>
      <c r="AI29" s="650"/>
      <c r="AJ29" s="650"/>
      <c r="AK29" s="650"/>
      <c r="AL29" s="651">
        <v>0.1</v>
      </c>
      <c r="AM29" s="652"/>
      <c r="AN29" s="652"/>
      <c r="AO29" s="653"/>
      <c r="AP29" s="695"/>
      <c r="AQ29" s="696"/>
      <c r="AR29" s="696"/>
      <c r="AS29" s="696"/>
      <c r="AT29" s="696"/>
      <c r="AU29" s="696"/>
      <c r="AV29" s="696"/>
      <c r="AW29" s="696"/>
      <c r="AX29" s="696"/>
      <c r="AY29" s="696"/>
      <c r="AZ29" s="696"/>
      <c r="BA29" s="696"/>
      <c r="BB29" s="696"/>
      <c r="BC29" s="696"/>
      <c r="BD29" s="696"/>
      <c r="BE29" s="696"/>
      <c r="BF29" s="697"/>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309</v>
      </c>
      <c r="CE29" s="687"/>
      <c r="CF29" s="661" t="s">
        <v>310</v>
      </c>
      <c r="CG29" s="662"/>
      <c r="CH29" s="662"/>
      <c r="CI29" s="662"/>
      <c r="CJ29" s="662"/>
      <c r="CK29" s="662"/>
      <c r="CL29" s="662"/>
      <c r="CM29" s="662"/>
      <c r="CN29" s="662"/>
      <c r="CO29" s="662"/>
      <c r="CP29" s="662"/>
      <c r="CQ29" s="663"/>
      <c r="CR29" s="646">
        <v>1177022</v>
      </c>
      <c r="CS29" s="683"/>
      <c r="CT29" s="683"/>
      <c r="CU29" s="683"/>
      <c r="CV29" s="683"/>
      <c r="CW29" s="683"/>
      <c r="CX29" s="683"/>
      <c r="CY29" s="684"/>
      <c r="CZ29" s="651">
        <v>17.2</v>
      </c>
      <c r="DA29" s="681"/>
      <c r="DB29" s="681"/>
      <c r="DC29" s="685"/>
      <c r="DD29" s="655">
        <v>1115657</v>
      </c>
      <c r="DE29" s="683"/>
      <c r="DF29" s="683"/>
      <c r="DG29" s="683"/>
      <c r="DH29" s="683"/>
      <c r="DI29" s="683"/>
      <c r="DJ29" s="683"/>
      <c r="DK29" s="684"/>
      <c r="DL29" s="655">
        <v>1115657</v>
      </c>
      <c r="DM29" s="683"/>
      <c r="DN29" s="683"/>
      <c r="DO29" s="683"/>
      <c r="DP29" s="683"/>
      <c r="DQ29" s="683"/>
      <c r="DR29" s="683"/>
      <c r="DS29" s="683"/>
      <c r="DT29" s="683"/>
      <c r="DU29" s="683"/>
      <c r="DV29" s="684"/>
      <c r="DW29" s="651">
        <v>29.9</v>
      </c>
      <c r="DX29" s="681"/>
      <c r="DY29" s="681"/>
      <c r="DZ29" s="681"/>
      <c r="EA29" s="681"/>
      <c r="EB29" s="681"/>
      <c r="EC29" s="682"/>
    </row>
    <row r="30" spans="2:133" ht="11.25" customHeight="1" x14ac:dyDescent="0.15">
      <c r="B30" s="643" t="s">
        <v>311</v>
      </c>
      <c r="C30" s="644"/>
      <c r="D30" s="644"/>
      <c r="E30" s="644"/>
      <c r="F30" s="644"/>
      <c r="G30" s="644"/>
      <c r="H30" s="644"/>
      <c r="I30" s="644"/>
      <c r="J30" s="644"/>
      <c r="K30" s="644"/>
      <c r="L30" s="644"/>
      <c r="M30" s="644"/>
      <c r="N30" s="644"/>
      <c r="O30" s="644"/>
      <c r="P30" s="644"/>
      <c r="Q30" s="645"/>
      <c r="R30" s="646">
        <v>11337</v>
      </c>
      <c r="S30" s="647"/>
      <c r="T30" s="647"/>
      <c r="U30" s="647"/>
      <c r="V30" s="647"/>
      <c r="W30" s="647"/>
      <c r="X30" s="647"/>
      <c r="Y30" s="648"/>
      <c r="Z30" s="649">
        <v>0.2</v>
      </c>
      <c r="AA30" s="649"/>
      <c r="AB30" s="649"/>
      <c r="AC30" s="649"/>
      <c r="AD30" s="650">
        <v>6</v>
      </c>
      <c r="AE30" s="650"/>
      <c r="AF30" s="650"/>
      <c r="AG30" s="650"/>
      <c r="AH30" s="650"/>
      <c r="AI30" s="650"/>
      <c r="AJ30" s="650"/>
      <c r="AK30" s="650"/>
      <c r="AL30" s="651">
        <v>0</v>
      </c>
      <c r="AM30" s="652"/>
      <c r="AN30" s="652"/>
      <c r="AO30" s="653"/>
      <c r="AP30" s="625" t="s">
        <v>227</v>
      </c>
      <c r="AQ30" s="626"/>
      <c r="AR30" s="626"/>
      <c r="AS30" s="626"/>
      <c r="AT30" s="626"/>
      <c r="AU30" s="626"/>
      <c r="AV30" s="626"/>
      <c r="AW30" s="626"/>
      <c r="AX30" s="626"/>
      <c r="AY30" s="626"/>
      <c r="AZ30" s="626"/>
      <c r="BA30" s="626"/>
      <c r="BB30" s="626"/>
      <c r="BC30" s="626"/>
      <c r="BD30" s="626"/>
      <c r="BE30" s="626"/>
      <c r="BF30" s="627"/>
      <c r="BG30" s="625" t="s">
        <v>312</v>
      </c>
      <c r="BH30" s="693"/>
      <c r="BI30" s="693"/>
      <c r="BJ30" s="693"/>
      <c r="BK30" s="693"/>
      <c r="BL30" s="693"/>
      <c r="BM30" s="693"/>
      <c r="BN30" s="693"/>
      <c r="BO30" s="693"/>
      <c r="BP30" s="693"/>
      <c r="BQ30" s="694"/>
      <c r="BR30" s="625" t="s">
        <v>313</v>
      </c>
      <c r="BS30" s="693"/>
      <c r="BT30" s="693"/>
      <c r="BU30" s="693"/>
      <c r="BV30" s="693"/>
      <c r="BW30" s="693"/>
      <c r="BX30" s="693"/>
      <c r="BY30" s="693"/>
      <c r="BZ30" s="693"/>
      <c r="CA30" s="693"/>
      <c r="CB30" s="694"/>
      <c r="CD30" s="688"/>
      <c r="CE30" s="689"/>
      <c r="CF30" s="661" t="s">
        <v>314</v>
      </c>
      <c r="CG30" s="662"/>
      <c r="CH30" s="662"/>
      <c r="CI30" s="662"/>
      <c r="CJ30" s="662"/>
      <c r="CK30" s="662"/>
      <c r="CL30" s="662"/>
      <c r="CM30" s="662"/>
      <c r="CN30" s="662"/>
      <c r="CO30" s="662"/>
      <c r="CP30" s="662"/>
      <c r="CQ30" s="663"/>
      <c r="CR30" s="646">
        <v>1119210</v>
      </c>
      <c r="CS30" s="647"/>
      <c r="CT30" s="647"/>
      <c r="CU30" s="647"/>
      <c r="CV30" s="647"/>
      <c r="CW30" s="647"/>
      <c r="CX30" s="647"/>
      <c r="CY30" s="648"/>
      <c r="CZ30" s="651">
        <v>16.3</v>
      </c>
      <c r="DA30" s="681"/>
      <c r="DB30" s="681"/>
      <c r="DC30" s="685"/>
      <c r="DD30" s="655">
        <v>1059785</v>
      </c>
      <c r="DE30" s="647"/>
      <c r="DF30" s="647"/>
      <c r="DG30" s="647"/>
      <c r="DH30" s="647"/>
      <c r="DI30" s="647"/>
      <c r="DJ30" s="647"/>
      <c r="DK30" s="648"/>
      <c r="DL30" s="655">
        <v>1059785</v>
      </c>
      <c r="DM30" s="647"/>
      <c r="DN30" s="647"/>
      <c r="DO30" s="647"/>
      <c r="DP30" s="647"/>
      <c r="DQ30" s="647"/>
      <c r="DR30" s="647"/>
      <c r="DS30" s="647"/>
      <c r="DT30" s="647"/>
      <c r="DU30" s="647"/>
      <c r="DV30" s="648"/>
      <c r="DW30" s="651">
        <v>28.4</v>
      </c>
      <c r="DX30" s="681"/>
      <c r="DY30" s="681"/>
      <c r="DZ30" s="681"/>
      <c r="EA30" s="681"/>
      <c r="EB30" s="681"/>
      <c r="EC30" s="682"/>
    </row>
    <row r="31" spans="2:133" ht="11.25" customHeight="1" x14ac:dyDescent="0.15">
      <c r="B31" s="643" t="s">
        <v>315</v>
      </c>
      <c r="C31" s="644"/>
      <c r="D31" s="644"/>
      <c r="E31" s="644"/>
      <c r="F31" s="644"/>
      <c r="G31" s="644"/>
      <c r="H31" s="644"/>
      <c r="I31" s="644"/>
      <c r="J31" s="644"/>
      <c r="K31" s="644"/>
      <c r="L31" s="644"/>
      <c r="M31" s="644"/>
      <c r="N31" s="644"/>
      <c r="O31" s="644"/>
      <c r="P31" s="644"/>
      <c r="Q31" s="645"/>
      <c r="R31" s="646">
        <v>519607</v>
      </c>
      <c r="S31" s="647"/>
      <c r="T31" s="647"/>
      <c r="U31" s="647"/>
      <c r="V31" s="647"/>
      <c r="W31" s="647"/>
      <c r="X31" s="647"/>
      <c r="Y31" s="648"/>
      <c r="Z31" s="649">
        <v>7.4</v>
      </c>
      <c r="AA31" s="649"/>
      <c r="AB31" s="649"/>
      <c r="AC31" s="649"/>
      <c r="AD31" s="650" t="s">
        <v>249</v>
      </c>
      <c r="AE31" s="650"/>
      <c r="AF31" s="650"/>
      <c r="AG31" s="650"/>
      <c r="AH31" s="650"/>
      <c r="AI31" s="650"/>
      <c r="AJ31" s="650"/>
      <c r="AK31" s="650"/>
      <c r="AL31" s="651" t="s">
        <v>128</v>
      </c>
      <c r="AM31" s="652"/>
      <c r="AN31" s="652"/>
      <c r="AO31" s="653"/>
      <c r="AP31" s="700" t="s">
        <v>316</v>
      </c>
      <c r="AQ31" s="701"/>
      <c r="AR31" s="701"/>
      <c r="AS31" s="701"/>
      <c r="AT31" s="706" t="s">
        <v>317</v>
      </c>
      <c r="AU31" s="229"/>
      <c r="AV31" s="229"/>
      <c r="AW31" s="229"/>
      <c r="AX31" s="632" t="s">
        <v>190</v>
      </c>
      <c r="AY31" s="633"/>
      <c r="AZ31" s="633"/>
      <c r="BA31" s="633"/>
      <c r="BB31" s="633"/>
      <c r="BC31" s="633"/>
      <c r="BD31" s="633"/>
      <c r="BE31" s="633"/>
      <c r="BF31" s="634"/>
      <c r="BG31" s="714">
        <v>99.2</v>
      </c>
      <c r="BH31" s="698"/>
      <c r="BI31" s="698"/>
      <c r="BJ31" s="698"/>
      <c r="BK31" s="698"/>
      <c r="BL31" s="698"/>
      <c r="BM31" s="641">
        <v>95.9</v>
      </c>
      <c r="BN31" s="698"/>
      <c r="BO31" s="698"/>
      <c r="BP31" s="698"/>
      <c r="BQ31" s="699"/>
      <c r="BR31" s="714">
        <v>97.8</v>
      </c>
      <c r="BS31" s="698"/>
      <c r="BT31" s="698"/>
      <c r="BU31" s="698"/>
      <c r="BV31" s="698"/>
      <c r="BW31" s="698"/>
      <c r="BX31" s="641">
        <v>95.2</v>
      </c>
      <c r="BY31" s="698"/>
      <c r="BZ31" s="698"/>
      <c r="CA31" s="698"/>
      <c r="CB31" s="699"/>
      <c r="CD31" s="688"/>
      <c r="CE31" s="689"/>
      <c r="CF31" s="661" t="s">
        <v>318</v>
      </c>
      <c r="CG31" s="662"/>
      <c r="CH31" s="662"/>
      <c r="CI31" s="662"/>
      <c r="CJ31" s="662"/>
      <c r="CK31" s="662"/>
      <c r="CL31" s="662"/>
      <c r="CM31" s="662"/>
      <c r="CN31" s="662"/>
      <c r="CO31" s="662"/>
      <c r="CP31" s="662"/>
      <c r="CQ31" s="663"/>
      <c r="CR31" s="646">
        <v>57812</v>
      </c>
      <c r="CS31" s="683"/>
      <c r="CT31" s="683"/>
      <c r="CU31" s="683"/>
      <c r="CV31" s="683"/>
      <c r="CW31" s="683"/>
      <c r="CX31" s="683"/>
      <c r="CY31" s="684"/>
      <c r="CZ31" s="651">
        <v>0.8</v>
      </c>
      <c r="DA31" s="681"/>
      <c r="DB31" s="681"/>
      <c r="DC31" s="685"/>
      <c r="DD31" s="655">
        <v>55872</v>
      </c>
      <c r="DE31" s="683"/>
      <c r="DF31" s="683"/>
      <c r="DG31" s="683"/>
      <c r="DH31" s="683"/>
      <c r="DI31" s="683"/>
      <c r="DJ31" s="683"/>
      <c r="DK31" s="684"/>
      <c r="DL31" s="655">
        <v>55872</v>
      </c>
      <c r="DM31" s="683"/>
      <c r="DN31" s="683"/>
      <c r="DO31" s="683"/>
      <c r="DP31" s="683"/>
      <c r="DQ31" s="683"/>
      <c r="DR31" s="683"/>
      <c r="DS31" s="683"/>
      <c r="DT31" s="683"/>
      <c r="DU31" s="683"/>
      <c r="DV31" s="684"/>
      <c r="DW31" s="651">
        <v>1.5</v>
      </c>
      <c r="DX31" s="681"/>
      <c r="DY31" s="681"/>
      <c r="DZ31" s="681"/>
      <c r="EA31" s="681"/>
      <c r="EB31" s="681"/>
      <c r="EC31" s="682"/>
    </row>
    <row r="32" spans="2:133" ht="11.25" customHeight="1" x14ac:dyDescent="0.15">
      <c r="B32" s="709" t="s">
        <v>319</v>
      </c>
      <c r="C32" s="710"/>
      <c r="D32" s="710"/>
      <c r="E32" s="710"/>
      <c r="F32" s="710"/>
      <c r="G32" s="710"/>
      <c r="H32" s="710"/>
      <c r="I32" s="710"/>
      <c r="J32" s="710"/>
      <c r="K32" s="710"/>
      <c r="L32" s="710"/>
      <c r="M32" s="710"/>
      <c r="N32" s="710"/>
      <c r="O32" s="710"/>
      <c r="P32" s="710"/>
      <c r="Q32" s="711"/>
      <c r="R32" s="646" t="s">
        <v>128</v>
      </c>
      <c r="S32" s="647"/>
      <c r="T32" s="647"/>
      <c r="U32" s="647"/>
      <c r="V32" s="647"/>
      <c r="W32" s="647"/>
      <c r="X32" s="647"/>
      <c r="Y32" s="648"/>
      <c r="Z32" s="649" t="s">
        <v>249</v>
      </c>
      <c r="AA32" s="649"/>
      <c r="AB32" s="649"/>
      <c r="AC32" s="649"/>
      <c r="AD32" s="650" t="s">
        <v>128</v>
      </c>
      <c r="AE32" s="650"/>
      <c r="AF32" s="650"/>
      <c r="AG32" s="650"/>
      <c r="AH32" s="650"/>
      <c r="AI32" s="650"/>
      <c r="AJ32" s="650"/>
      <c r="AK32" s="650"/>
      <c r="AL32" s="651" t="s">
        <v>249</v>
      </c>
      <c r="AM32" s="652"/>
      <c r="AN32" s="652"/>
      <c r="AO32" s="653"/>
      <c r="AP32" s="702"/>
      <c r="AQ32" s="703"/>
      <c r="AR32" s="703"/>
      <c r="AS32" s="703"/>
      <c r="AT32" s="707"/>
      <c r="AU32" s="228" t="s">
        <v>320</v>
      </c>
      <c r="AV32" s="228"/>
      <c r="AW32" s="228"/>
      <c r="AX32" s="643" t="s">
        <v>321</v>
      </c>
      <c r="AY32" s="644"/>
      <c r="AZ32" s="644"/>
      <c r="BA32" s="644"/>
      <c r="BB32" s="644"/>
      <c r="BC32" s="644"/>
      <c r="BD32" s="644"/>
      <c r="BE32" s="644"/>
      <c r="BF32" s="645"/>
      <c r="BG32" s="715">
        <v>99.5</v>
      </c>
      <c r="BH32" s="683"/>
      <c r="BI32" s="683"/>
      <c r="BJ32" s="683"/>
      <c r="BK32" s="683"/>
      <c r="BL32" s="683"/>
      <c r="BM32" s="652">
        <v>98.5</v>
      </c>
      <c r="BN32" s="712"/>
      <c r="BO32" s="712"/>
      <c r="BP32" s="712"/>
      <c r="BQ32" s="713"/>
      <c r="BR32" s="715">
        <v>99.4</v>
      </c>
      <c r="BS32" s="683"/>
      <c r="BT32" s="683"/>
      <c r="BU32" s="683"/>
      <c r="BV32" s="683"/>
      <c r="BW32" s="683"/>
      <c r="BX32" s="652">
        <v>98</v>
      </c>
      <c r="BY32" s="712"/>
      <c r="BZ32" s="712"/>
      <c r="CA32" s="712"/>
      <c r="CB32" s="713"/>
      <c r="CD32" s="690"/>
      <c r="CE32" s="691"/>
      <c r="CF32" s="661" t="s">
        <v>322</v>
      </c>
      <c r="CG32" s="662"/>
      <c r="CH32" s="662"/>
      <c r="CI32" s="662"/>
      <c r="CJ32" s="662"/>
      <c r="CK32" s="662"/>
      <c r="CL32" s="662"/>
      <c r="CM32" s="662"/>
      <c r="CN32" s="662"/>
      <c r="CO32" s="662"/>
      <c r="CP32" s="662"/>
      <c r="CQ32" s="663"/>
      <c r="CR32" s="646">
        <v>47</v>
      </c>
      <c r="CS32" s="647"/>
      <c r="CT32" s="647"/>
      <c r="CU32" s="647"/>
      <c r="CV32" s="647"/>
      <c r="CW32" s="647"/>
      <c r="CX32" s="647"/>
      <c r="CY32" s="648"/>
      <c r="CZ32" s="651">
        <v>0</v>
      </c>
      <c r="DA32" s="681"/>
      <c r="DB32" s="681"/>
      <c r="DC32" s="685"/>
      <c r="DD32" s="655">
        <v>47</v>
      </c>
      <c r="DE32" s="647"/>
      <c r="DF32" s="647"/>
      <c r="DG32" s="647"/>
      <c r="DH32" s="647"/>
      <c r="DI32" s="647"/>
      <c r="DJ32" s="647"/>
      <c r="DK32" s="648"/>
      <c r="DL32" s="655">
        <v>47</v>
      </c>
      <c r="DM32" s="647"/>
      <c r="DN32" s="647"/>
      <c r="DO32" s="647"/>
      <c r="DP32" s="647"/>
      <c r="DQ32" s="647"/>
      <c r="DR32" s="647"/>
      <c r="DS32" s="647"/>
      <c r="DT32" s="647"/>
      <c r="DU32" s="647"/>
      <c r="DV32" s="648"/>
      <c r="DW32" s="651">
        <v>0</v>
      </c>
      <c r="DX32" s="681"/>
      <c r="DY32" s="681"/>
      <c r="DZ32" s="681"/>
      <c r="EA32" s="681"/>
      <c r="EB32" s="681"/>
      <c r="EC32" s="682"/>
    </row>
    <row r="33" spans="2:133" ht="11.25" customHeight="1" x14ac:dyDescent="0.15">
      <c r="B33" s="643" t="s">
        <v>323</v>
      </c>
      <c r="C33" s="644"/>
      <c r="D33" s="644"/>
      <c r="E33" s="644"/>
      <c r="F33" s="644"/>
      <c r="G33" s="644"/>
      <c r="H33" s="644"/>
      <c r="I33" s="644"/>
      <c r="J33" s="644"/>
      <c r="K33" s="644"/>
      <c r="L33" s="644"/>
      <c r="M33" s="644"/>
      <c r="N33" s="644"/>
      <c r="O33" s="644"/>
      <c r="P33" s="644"/>
      <c r="Q33" s="645"/>
      <c r="R33" s="646">
        <v>514603</v>
      </c>
      <c r="S33" s="647"/>
      <c r="T33" s="647"/>
      <c r="U33" s="647"/>
      <c r="V33" s="647"/>
      <c r="W33" s="647"/>
      <c r="X33" s="647"/>
      <c r="Y33" s="648"/>
      <c r="Z33" s="649">
        <v>7.4</v>
      </c>
      <c r="AA33" s="649"/>
      <c r="AB33" s="649"/>
      <c r="AC33" s="649"/>
      <c r="AD33" s="650" t="s">
        <v>249</v>
      </c>
      <c r="AE33" s="650"/>
      <c r="AF33" s="650"/>
      <c r="AG33" s="650"/>
      <c r="AH33" s="650"/>
      <c r="AI33" s="650"/>
      <c r="AJ33" s="650"/>
      <c r="AK33" s="650"/>
      <c r="AL33" s="651" t="s">
        <v>249</v>
      </c>
      <c r="AM33" s="652"/>
      <c r="AN33" s="652"/>
      <c r="AO33" s="653"/>
      <c r="AP33" s="704"/>
      <c r="AQ33" s="705"/>
      <c r="AR33" s="705"/>
      <c r="AS33" s="705"/>
      <c r="AT33" s="708"/>
      <c r="AU33" s="230"/>
      <c r="AV33" s="230"/>
      <c r="AW33" s="230"/>
      <c r="AX33" s="695" t="s">
        <v>324</v>
      </c>
      <c r="AY33" s="696"/>
      <c r="AZ33" s="696"/>
      <c r="BA33" s="696"/>
      <c r="BB33" s="696"/>
      <c r="BC33" s="696"/>
      <c r="BD33" s="696"/>
      <c r="BE33" s="696"/>
      <c r="BF33" s="697"/>
      <c r="BG33" s="716">
        <v>98.9</v>
      </c>
      <c r="BH33" s="717"/>
      <c r="BI33" s="717"/>
      <c r="BJ33" s="717"/>
      <c r="BK33" s="717"/>
      <c r="BL33" s="717"/>
      <c r="BM33" s="718">
        <v>94.3</v>
      </c>
      <c r="BN33" s="717"/>
      <c r="BO33" s="717"/>
      <c r="BP33" s="717"/>
      <c r="BQ33" s="719"/>
      <c r="BR33" s="716">
        <v>96.9</v>
      </c>
      <c r="BS33" s="717"/>
      <c r="BT33" s="717"/>
      <c r="BU33" s="717"/>
      <c r="BV33" s="717"/>
      <c r="BW33" s="717"/>
      <c r="BX33" s="718">
        <v>93.7</v>
      </c>
      <c r="BY33" s="717"/>
      <c r="BZ33" s="717"/>
      <c r="CA33" s="717"/>
      <c r="CB33" s="719"/>
      <c r="CD33" s="661" t="s">
        <v>325</v>
      </c>
      <c r="CE33" s="662"/>
      <c r="CF33" s="662"/>
      <c r="CG33" s="662"/>
      <c r="CH33" s="662"/>
      <c r="CI33" s="662"/>
      <c r="CJ33" s="662"/>
      <c r="CK33" s="662"/>
      <c r="CL33" s="662"/>
      <c r="CM33" s="662"/>
      <c r="CN33" s="662"/>
      <c r="CO33" s="662"/>
      <c r="CP33" s="662"/>
      <c r="CQ33" s="663"/>
      <c r="CR33" s="646">
        <v>3057959</v>
      </c>
      <c r="CS33" s="683"/>
      <c r="CT33" s="683"/>
      <c r="CU33" s="683"/>
      <c r="CV33" s="683"/>
      <c r="CW33" s="683"/>
      <c r="CX33" s="683"/>
      <c r="CY33" s="684"/>
      <c r="CZ33" s="651">
        <v>44.6</v>
      </c>
      <c r="DA33" s="681"/>
      <c r="DB33" s="681"/>
      <c r="DC33" s="685"/>
      <c r="DD33" s="655">
        <v>2262710</v>
      </c>
      <c r="DE33" s="683"/>
      <c r="DF33" s="683"/>
      <c r="DG33" s="683"/>
      <c r="DH33" s="683"/>
      <c r="DI33" s="683"/>
      <c r="DJ33" s="683"/>
      <c r="DK33" s="684"/>
      <c r="DL33" s="655">
        <v>1426491</v>
      </c>
      <c r="DM33" s="683"/>
      <c r="DN33" s="683"/>
      <c r="DO33" s="683"/>
      <c r="DP33" s="683"/>
      <c r="DQ33" s="683"/>
      <c r="DR33" s="683"/>
      <c r="DS33" s="683"/>
      <c r="DT33" s="683"/>
      <c r="DU33" s="683"/>
      <c r="DV33" s="684"/>
      <c r="DW33" s="651">
        <v>38.299999999999997</v>
      </c>
      <c r="DX33" s="681"/>
      <c r="DY33" s="681"/>
      <c r="DZ33" s="681"/>
      <c r="EA33" s="681"/>
      <c r="EB33" s="681"/>
      <c r="EC33" s="682"/>
    </row>
    <row r="34" spans="2:133" ht="11.25" customHeight="1" x14ac:dyDescent="0.15">
      <c r="B34" s="643" t="s">
        <v>326</v>
      </c>
      <c r="C34" s="644"/>
      <c r="D34" s="644"/>
      <c r="E34" s="644"/>
      <c r="F34" s="644"/>
      <c r="G34" s="644"/>
      <c r="H34" s="644"/>
      <c r="I34" s="644"/>
      <c r="J34" s="644"/>
      <c r="K34" s="644"/>
      <c r="L34" s="644"/>
      <c r="M34" s="644"/>
      <c r="N34" s="644"/>
      <c r="O34" s="644"/>
      <c r="P34" s="644"/>
      <c r="Q34" s="645"/>
      <c r="R34" s="646">
        <v>29682</v>
      </c>
      <c r="S34" s="647"/>
      <c r="T34" s="647"/>
      <c r="U34" s="647"/>
      <c r="V34" s="647"/>
      <c r="W34" s="647"/>
      <c r="X34" s="647"/>
      <c r="Y34" s="648"/>
      <c r="Z34" s="649">
        <v>0.4</v>
      </c>
      <c r="AA34" s="649"/>
      <c r="AB34" s="649"/>
      <c r="AC34" s="649"/>
      <c r="AD34" s="650">
        <v>4275</v>
      </c>
      <c r="AE34" s="650"/>
      <c r="AF34" s="650"/>
      <c r="AG34" s="650"/>
      <c r="AH34" s="650"/>
      <c r="AI34" s="650"/>
      <c r="AJ34" s="650"/>
      <c r="AK34" s="650"/>
      <c r="AL34" s="651">
        <v>0.1</v>
      </c>
      <c r="AM34" s="652"/>
      <c r="AN34" s="652"/>
      <c r="AO34" s="65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1" t="s">
        <v>327</v>
      </c>
      <c r="CE34" s="662"/>
      <c r="CF34" s="662"/>
      <c r="CG34" s="662"/>
      <c r="CH34" s="662"/>
      <c r="CI34" s="662"/>
      <c r="CJ34" s="662"/>
      <c r="CK34" s="662"/>
      <c r="CL34" s="662"/>
      <c r="CM34" s="662"/>
      <c r="CN34" s="662"/>
      <c r="CO34" s="662"/>
      <c r="CP34" s="662"/>
      <c r="CQ34" s="663"/>
      <c r="CR34" s="646">
        <v>1119156</v>
      </c>
      <c r="CS34" s="647"/>
      <c r="CT34" s="647"/>
      <c r="CU34" s="647"/>
      <c r="CV34" s="647"/>
      <c r="CW34" s="647"/>
      <c r="CX34" s="647"/>
      <c r="CY34" s="648"/>
      <c r="CZ34" s="651">
        <v>16.3</v>
      </c>
      <c r="DA34" s="681"/>
      <c r="DB34" s="681"/>
      <c r="DC34" s="685"/>
      <c r="DD34" s="655">
        <v>762842</v>
      </c>
      <c r="DE34" s="647"/>
      <c r="DF34" s="647"/>
      <c r="DG34" s="647"/>
      <c r="DH34" s="647"/>
      <c r="DI34" s="647"/>
      <c r="DJ34" s="647"/>
      <c r="DK34" s="648"/>
      <c r="DL34" s="655">
        <v>531304</v>
      </c>
      <c r="DM34" s="647"/>
      <c r="DN34" s="647"/>
      <c r="DO34" s="647"/>
      <c r="DP34" s="647"/>
      <c r="DQ34" s="647"/>
      <c r="DR34" s="647"/>
      <c r="DS34" s="647"/>
      <c r="DT34" s="647"/>
      <c r="DU34" s="647"/>
      <c r="DV34" s="648"/>
      <c r="DW34" s="651">
        <v>14.2</v>
      </c>
      <c r="DX34" s="681"/>
      <c r="DY34" s="681"/>
      <c r="DZ34" s="681"/>
      <c r="EA34" s="681"/>
      <c r="EB34" s="681"/>
      <c r="EC34" s="682"/>
    </row>
    <row r="35" spans="2:133" ht="11.25" customHeight="1" x14ac:dyDescent="0.15">
      <c r="B35" s="643" t="s">
        <v>328</v>
      </c>
      <c r="C35" s="644"/>
      <c r="D35" s="644"/>
      <c r="E35" s="644"/>
      <c r="F35" s="644"/>
      <c r="G35" s="644"/>
      <c r="H35" s="644"/>
      <c r="I35" s="644"/>
      <c r="J35" s="644"/>
      <c r="K35" s="644"/>
      <c r="L35" s="644"/>
      <c r="M35" s="644"/>
      <c r="N35" s="644"/>
      <c r="O35" s="644"/>
      <c r="P35" s="644"/>
      <c r="Q35" s="645"/>
      <c r="R35" s="646">
        <v>14610</v>
      </c>
      <c r="S35" s="647"/>
      <c r="T35" s="647"/>
      <c r="U35" s="647"/>
      <c r="V35" s="647"/>
      <c r="W35" s="647"/>
      <c r="X35" s="647"/>
      <c r="Y35" s="648"/>
      <c r="Z35" s="649">
        <v>0.2</v>
      </c>
      <c r="AA35" s="649"/>
      <c r="AB35" s="649"/>
      <c r="AC35" s="649"/>
      <c r="AD35" s="650" t="s">
        <v>249</v>
      </c>
      <c r="AE35" s="650"/>
      <c r="AF35" s="650"/>
      <c r="AG35" s="650"/>
      <c r="AH35" s="650"/>
      <c r="AI35" s="650"/>
      <c r="AJ35" s="650"/>
      <c r="AK35" s="650"/>
      <c r="AL35" s="651" t="s">
        <v>128</v>
      </c>
      <c r="AM35" s="652"/>
      <c r="AN35" s="652"/>
      <c r="AO35" s="653"/>
      <c r="AP35" s="233"/>
      <c r="AQ35" s="625" t="s">
        <v>329</v>
      </c>
      <c r="AR35" s="626"/>
      <c r="AS35" s="626"/>
      <c r="AT35" s="626"/>
      <c r="AU35" s="626"/>
      <c r="AV35" s="626"/>
      <c r="AW35" s="626"/>
      <c r="AX35" s="626"/>
      <c r="AY35" s="626"/>
      <c r="AZ35" s="626"/>
      <c r="BA35" s="626"/>
      <c r="BB35" s="626"/>
      <c r="BC35" s="626"/>
      <c r="BD35" s="626"/>
      <c r="BE35" s="626"/>
      <c r="BF35" s="627"/>
      <c r="BG35" s="625" t="s">
        <v>330</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331</v>
      </c>
      <c r="CE35" s="662"/>
      <c r="CF35" s="662"/>
      <c r="CG35" s="662"/>
      <c r="CH35" s="662"/>
      <c r="CI35" s="662"/>
      <c r="CJ35" s="662"/>
      <c r="CK35" s="662"/>
      <c r="CL35" s="662"/>
      <c r="CM35" s="662"/>
      <c r="CN35" s="662"/>
      <c r="CO35" s="662"/>
      <c r="CP35" s="662"/>
      <c r="CQ35" s="663"/>
      <c r="CR35" s="646">
        <v>97988</v>
      </c>
      <c r="CS35" s="683"/>
      <c r="CT35" s="683"/>
      <c r="CU35" s="683"/>
      <c r="CV35" s="683"/>
      <c r="CW35" s="683"/>
      <c r="CX35" s="683"/>
      <c r="CY35" s="684"/>
      <c r="CZ35" s="651">
        <v>1.4</v>
      </c>
      <c r="DA35" s="681"/>
      <c r="DB35" s="681"/>
      <c r="DC35" s="685"/>
      <c r="DD35" s="655">
        <v>63104</v>
      </c>
      <c r="DE35" s="683"/>
      <c r="DF35" s="683"/>
      <c r="DG35" s="683"/>
      <c r="DH35" s="683"/>
      <c r="DI35" s="683"/>
      <c r="DJ35" s="683"/>
      <c r="DK35" s="684"/>
      <c r="DL35" s="655">
        <v>48503</v>
      </c>
      <c r="DM35" s="683"/>
      <c r="DN35" s="683"/>
      <c r="DO35" s="683"/>
      <c r="DP35" s="683"/>
      <c r="DQ35" s="683"/>
      <c r="DR35" s="683"/>
      <c r="DS35" s="683"/>
      <c r="DT35" s="683"/>
      <c r="DU35" s="683"/>
      <c r="DV35" s="684"/>
      <c r="DW35" s="651">
        <v>1.3</v>
      </c>
      <c r="DX35" s="681"/>
      <c r="DY35" s="681"/>
      <c r="DZ35" s="681"/>
      <c r="EA35" s="681"/>
      <c r="EB35" s="681"/>
      <c r="EC35" s="682"/>
    </row>
    <row r="36" spans="2:133" ht="11.25" customHeight="1" x14ac:dyDescent="0.15">
      <c r="B36" s="643" t="s">
        <v>332</v>
      </c>
      <c r="C36" s="644"/>
      <c r="D36" s="644"/>
      <c r="E36" s="644"/>
      <c r="F36" s="644"/>
      <c r="G36" s="644"/>
      <c r="H36" s="644"/>
      <c r="I36" s="644"/>
      <c r="J36" s="644"/>
      <c r="K36" s="644"/>
      <c r="L36" s="644"/>
      <c r="M36" s="644"/>
      <c r="N36" s="644"/>
      <c r="O36" s="644"/>
      <c r="P36" s="644"/>
      <c r="Q36" s="645"/>
      <c r="R36" s="646">
        <v>199920</v>
      </c>
      <c r="S36" s="647"/>
      <c r="T36" s="647"/>
      <c r="U36" s="647"/>
      <c r="V36" s="647"/>
      <c r="W36" s="647"/>
      <c r="X36" s="647"/>
      <c r="Y36" s="648"/>
      <c r="Z36" s="649">
        <v>2.9</v>
      </c>
      <c r="AA36" s="649"/>
      <c r="AB36" s="649"/>
      <c r="AC36" s="649"/>
      <c r="AD36" s="650" t="s">
        <v>128</v>
      </c>
      <c r="AE36" s="650"/>
      <c r="AF36" s="650"/>
      <c r="AG36" s="650"/>
      <c r="AH36" s="650"/>
      <c r="AI36" s="650"/>
      <c r="AJ36" s="650"/>
      <c r="AK36" s="650"/>
      <c r="AL36" s="651" t="s">
        <v>249</v>
      </c>
      <c r="AM36" s="652"/>
      <c r="AN36" s="652"/>
      <c r="AO36" s="653"/>
      <c r="AP36" s="233"/>
      <c r="AQ36" s="720" t="s">
        <v>333</v>
      </c>
      <c r="AR36" s="721"/>
      <c r="AS36" s="721"/>
      <c r="AT36" s="721"/>
      <c r="AU36" s="721"/>
      <c r="AV36" s="721"/>
      <c r="AW36" s="721"/>
      <c r="AX36" s="721"/>
      <c r="AY36" s="722"/>
      <c r="AZ36" s="635">
        <v>626274</v>
      </c>
      <c r="BA36" s="636"/>
      <c r="BB36" s="636"/>
      <c r="BC36" s="636"/>
      <c r="BD36" s="636"/>
      <c r="BE36" s="636"/>
      <c r="BF36" s="723"/>
      <c r="BG36" s="657" t="s">
        <v>334</v>
      </c>
      <c r="BH36" s="658"/>
      <c r="BI36" s="658"/>
      <c r="BJ36" s="658"/>
      <c r="BK36" s="658"/>
      <c r="BL36" s="658"/>
      <c r="BM36" s="658"/>
      <c r="BN36" s="658"/>
      <c r="BO36" s="658"/>
      <c r="BP36" s="658"/>
      <c r="BQ36" s="658"/>
      <c r="BR36" s="658"/>
      <c r="BS36" s="658"/>
      <c r="BT36" s="658"/>
      <c r="BU36" s="659"/>
      <c r="BV36" s="635">
        <v>224</v>
      </c>
      <c r="BW36" s="636"/>
      <c r="BX36" s="636"/>
      <c r="BY36" s="636"/>
      <c r="BZ36" s="636"/>
      <c r="CA36" s="636"/>
      <c r="CB36" s="723"/>
      <c r="CD36" s="661" t="s">
        <v>335</v>
      </c>
      <c r="CE36" s="662"/>
      <c r="CF36" s="662"/>
      <c r="CG36" s="662"/>
      <c r="CH36" s="662"/>
      <c r="CI36" s="662"/>
      <c r="CJ36" s="662"/>
      <c r="CK36" s="662"/>
      <c r="CL36" s="662"/>
      <c r="CM36" s="662"/>
      <c r="CN36" s="662"/>
      <c r="CO36" s="662"/>
      <c r="CP36" s="662"/>
      <c r="CQ36" s="663"/>
      <c r="CR36" s="646">
        <v>1012934</v>
      </c>
      <c r="CS36" s="647"/>
      <c r="CT36" s="647"/>
      <c r="CU36" s="647"/>
      <c r="CV36" s="647"/>
      <c r="CW36" s="647"/>
      <c r="CX36" s="647"/>
      <c r="CY36" s="648"/>
      <c r="CZ36" s="651">
        <v>14.8</v>
      </c>
      <c r="DA36" s="681"/>
      <c r="DB36" s="681"/>
      <c r="DC36" s="685"/>
      <c r="DD36" s="655">
        <v>689547</v>
      </c>
      <c r="DE36" s="647"/>
      <c r="DF36" s="647"/>
      <c r="DG36" s="647"/>
      <c r="DH36" s="647"/>
      <c r="DI36" s="647"/>
      <c r="DJ36" s="647"/>
      <c r="DK36" s="648"/>
      <c r="DL36" s="655">
        <v>401730</v>
      </c>
      <c r="DM36" s="647"/>
      <c r="DN36" s="647"/>
      <c r="DO36" s="647"/>
      <c r="DP36" s="647"/>
      <c r="DQ36" s="647"/>
      <c r="DR36" s="647"/>
      <c r="DS36" s="647"/>
      <c r="DT36" s="647"/>
      <c r="DU36" s="647"/>
      <c r="DV36" s="648"/>
      <c r="DW36" s="651">
        <v>10.8</v>
      </c>
      <c r="DX36" s="681"/>
      <c r="DY36" s="681"/>
      <c r="DZ36" s="681"/>
      <c r="EA36" s="681"/>
      <c r="EB36" s="681"/>
      <c r="EC36" s="682"/>
    </row>
    <row r="37" spans="2:133" ht="11.25" customHeight="1" x14ac:dyDescent="0.15">
      <c r="B37" s="643" t="s">
        <v>336</v>
      </c>
      <c r="C37" s="644"/>
      <c r="D37" s="644"/>
      <c r="E37" s="644"/>
      <c r="F37" s="644"/>
      <c r="G37" s="644"/>
      <c r="H37" s="644"/>
      <c r="I37" s="644"/>
      <c r="J37" s="644"/>
      <c r="K37" s="644"/>
      <c r="L37" s="644"/>
      <c r="M37" s="644"/>
      <c r="N37" s="644"/>
      <c r="O37" s="644"/>
      <c r="P37" s="644"/>
      <c r="Q37" s="645"/>
      <c r="R37" s="646">
        <v>54878</v>
      </c>
      <c r="S37" s="647"/>
      <c r="T37" s="647"/>
      <c r="U37" s="647"/>
      <c r="V37" s="647"/>
      <c r="W37" s="647"/>
      <c r="X37" s="647"/>
      <c r="Y37" s="648"/>
      <c r="Z37" s="649">
        <v>0.8</v>
      </c>
      <c r="AA37" s="649"/>
      <c r="AB37" s="649"/>
      <c r="AC37" s="649"/>
      <c r="AD37" s="650" t="s">
        <v>128</v>
      </c>
      <c r="AE37" s="650"/>
      <c r="AF37" s="650"/>
      <c r="AG37" s="650"/>
      <c r="AH37" s="650"/>
      <c r="AI37" s="650"/>
      <c r="AJ37" s="650"/>
      <c r="AK37" s="650"/>
      <c r="AL37" s="651" t="s">
        <v>128</v>
      </c>
      <c r="AM37" s="652"/>
      <c r="AN37" s="652"/>
      <c r="AO37" s="653"/>
      <c r="AQ37" s="724" t="s">
        <v>337</v>
      </c>
      <c r="AR37" s="725"/>
      <c r="AS37" s="725"/>
      <c r="AT37" s="725"/>
      <c r="AU37" s="725"/>
      <c r="AV37" s="725"/>
      <c r="AW37" s="725"/>
      <c r="AX37" s="725"/>
      <c r="AY37" s="726"/>
      <c r="AZ37" s="646">
        <v>170438</v>
      </c>
      <c r="BA37" s="647"/>
      <c r="BB37" s="647"/>
      <c r="BC37" s="647"/>
      <c r="BD37" s="683"/>
      <c r="BE37" s="683"/>
      <c r="BF37" s="713"/>
      <c r="BG37" s="661" t="s">
        <v>338</v>
      </c>
      <c r="BH37" s="662"/>
      <c r="BI37" s="662"/>
      <c r="BJ37" s="662"/>
      <c r="BK37" s="662"/>
      <c r="BL37" s="662"/>
      <c r="BM37" s="662"/>
      <c r="BN37" s="662"/>
      <c r="BO37" s="662"/>
      <c r="BP37" s="662"/>
      <c r="BQ37" s="662"/>
      <c r="BR37" s="662"/>
      <c r="BS37" s="662"/>
      <c r="BT37" s="662"/>
      <c r="BU37" s="663"/>
      <c r="BV37" s="646">
        <v>224</v>
      </c>
      <c r="BW37" s="647"/>
      <c r="BX37" s="647"/>
      <c r="BY37" s="647"/>
      <c r="BZ37" s="647"/>
      <c r="CA37" s="647"/>
      <c r="CB37" s="656"/>
      <c r="CD37" s="661" t="s">
        <v>339</v>
      </c>
      <c r="CE37" s="662"/>
      <c r="CF37" s="662"/>
      <c r="CG37" s="662"/>
      <c r="CH37" s="662"/>
      <c r="CI37" s="662"/>
      <c r="CJ37" s="662"/>
      <c r="CK37" s="662"/>
      <c r="CL37" s="662"/>
      <c r="CM37" s="662"/>
      <c r="CN37" s="662"/>
      <c r="CO37" s="662"/>
      <c r="CP37" s="662"/>
      <c r="CQ37" s="663"/>
      <c r="CR37" s="646">
        <v>524172</v>
      </c>
      <c r="CS37" s="683"/>
      <c r="CT37" s="683"/>
      <c r="CU37" s="683"/>
      <c r="CV37" s="683"/>
      <c r="CW37" s="683"/>
      <c r="CX37" s="683"/>
      <c r="CY37" s="684"/>
      <c r="CZ37" s="651">
        <v>7.6</v>
      </c>
      <c r="DA37" s="681"/>
      <c r="DB37" s="681"/>
      <c r="DC37" s="685"/>
      <c r="DD37" s="655">
        <v>390809</v>
      </c>
      <c r="DE37" s="683"/>
      <c r="DF37" s="683"/>
      <c r="DG37" s="683"/>
      <c r="DH37" s="683"/>
      <c r="DI37" s="683"/>
      <c r="DJ37" s="683"/>
      <c r="DK37" s="684"/>
      <c r="DL37" s="655">
        <v>311026</v>
      </c>
      <c r="DM37" s="683"/>
      <c r="DN37" s="683"/>
      <c r="DO37" s="683"/>
      <c r="DP37" s="683"/>
      <c r="DQ37" s="683"/>
      <c r="DR37" s="683"/>
      <c r="DS37" s="683"/>
      <c r="DT37" s="683"/>
      <c r="DU37" s="683"/>
      <c r="DV37" s="684"/>
      <c r="DW37" s="651">
        <v>8.3000000000000007</v>
      </c>
      <c r="DX37" s="681"/>
      <c r="DY37" s="681"/>
      <c r="DZ37" s="681"/>
      <c r="EA37" s="681"/>
      <c r="EB37" s="681"/>
      <c r="EC37" s="682"/>
    </row>
    <row r="38" spans="2:133" ht="11.25" customHeight="1" x14ac:dyDescent="0.15">
      <c r="B38" s="643" t="s">
        <v>340</v>
      </c>
      <c r="C38" s="644"/>
      <c r="D38" s="644"/>
      <c r="E38" s="644"/>
      <c r="F38" s="644"/>
      <c r="G38" s="644"/>
      <c r="H38" s="644"/>
      <c r="I38" s="644"/>
      <c r="J38" s="644"/>
      <c r="K38" s="644"/>
      <c r="L38" s="644"/>
      <c r="M38" s="644"/>
      <c r="N38" s="644"/>
      <c r="O38" s="644"/>
      <c r="P38" s="644"/>
      <c r="Q38" s="645"/>
      <c r="R38" s="646">
        <v>324259</v>
      </c>
      <c r="S38" s="647"/>
      <c r="T38" s="647"/>
      <c r="U38" s="647"/>
      <c r="V38" s="647"/>
      <c r="W38" s="647"/>
      <c r="X38" s="647"/>
      <c r="Y38" s="648"/>
      <c r="Z38" s="649">
        <v>4.5999999999999996</v>
      </c>
      <c r="AA38" s="649"/>
      <c r="AB38" s="649"/>
      <c r="AC38" s="649"/>
      <c r="AD38" s="650">
        <v>3110</v>
      </c>
      <c r="AE38" s="650"/>
      <c r="AF38" s="650"/>
      <c r="AG38" s="650"/>
      <c r="AH38" s="650"/>
      <c r="AI38" s="650"/>
      <c r="AJ38" s="650"/>
      <c r="AK38" s="650"/>
      <c r="AL38" s="651">
        <v>0.1</v>
      </c>
      <c r="AM38" s="652"/>
      <c r="AN38" s="652"/>
      <c r="AO38" s="653"/>
      <c r="AQ38" s="724" t="s">
        <v>341</v>
      </c>
      <c r="AR38" s="725"/>
      <c r="AS38" s="725"/>
      <c r="AT38" s="725"/>
      <c r="AU38" s="725"/>
      <c r="AV38" s="725"/>
      <c r="AW38" s="725"/>
      <c r="AX38" s="725"/>
      <c r="AY38" s="726"/>
      <c r="AZ38" s="646">
        <v>86877</v>
      </c>
      <c r="BA38" s="647"/>
      <c r="BB38" s="647"/>
      <c r="BC38" s="647"/>
      <c r="BD38" s="683"/>
      <c r="BE38" s="683"/>
      <c r="BF38" s="713"/>
      <c r="BG38" s="661" t="s">
        <v>342</v>
      </c>
      <c r="BH38" s="662"/>
      <c r="BI38" s="662"/>
      <c r="BJ38" s="662"/>
      <c r="BK38" s="662"/>
      <c r="BL38" s="662"/>
      <c r="BM38" s="662"/>
      <c r="BN38" s="662"/>
      <c r="BO38" s="662"/>
      <c r="BP38" s="662"/>
      <c r="BQ38" s="662"/>
      <c r="BR38" s="662"/>
      <c r="BS38" s="662"/>
      <c r="BT38" s="662"/>
      <c r="BU38" s="663"/>
      <c r="BV38" s="646">
        <v>667</v>
      </c>
      <c r="BW38" s="647"/>
      <c r="BX38" s="647"/>
      <c r="BY38" s="647"/>
      <c r="BZ38" s="647"/>
      <c r="CA38" s="647"/>
      <c r="CB38" s="656"/>
      <c r="CD38" s="661" t="s">
        <v>343</v>
      </c>
      <c r="CE38" s="662"/>
      <c r="CF38" s="662"/>
      <c r="CG38" s="662"/>
      <c r="CH38" s="662"/>
      <c r="CI38" s="662"/>
      <c r="CJ38" s="662"/>
      <c r="CK38" s="662"/>
      <c r="CL38" s="662"/>
      <c r="CM38" s="662"/>
      <c r="CN38" s="662"/>
      <c r="CO38" s="662"/>
      <c r="CP38" s="662"/>
      <c r="CQ38" s="663"/>
      <c r="CR38" s="646">
        <v>607861</v>
      </c>
      <c r="CS38" s="647"/>
      <c r="CT38" s="647"/>
      <c r="CU38" s="647"/>
      <c r="CV38" s="647"/>
      <c r="CW38" s="647"/>
      <c r="CX38" s="647"/>
      <c r="CY38" s="648"/>
      <c r="CZ38" s="651">
        <v>8.9</v>
      </c>
      <c r="DA38" s="681"/>
      <c r="DB38" s="681"/>
      <c r="DC38" s="685"/>
      <c r="DD38" s="655">
        <v>562312</v>
      </c>
      <c r="DE38" s="647"/>
      <c r="DF38" s="647"/>
      <c r="DG38" s="647"/>
      <c r="DH38" s="647"/>
      <c r="DI38" s="647"/>
      <c r="DJ38" s="647"/>
      <c r="DK38" s="648"/>
      <c r="DL38" s="655">
        <v>444954</v>
      </c>
      <c r="DM38" s="647"/>
      <c r="DN38" s="647"/>
      <c r="DO38" s="647"/>
      <c r="DP38" s="647"/>
      <c r="DQ38" s="647"/>
      <c r="DR38" s="647"/>
      <c r="DS38" s="647"/>
      <c r="DT38" s="647"/>
      <c r="DU38" s="647"/>
      <c r="DV38" s="648"/>
      <c r="DW38" s="651">
        <v>11.9</v>
      </c>
      <c r="DX38" s="681"/>
      <c r="DY38" s="681"/>
      <c r="DZ38" s="681"/>
      <c r="EA38" s="681"/>
      <c r="EB38" s="681"/>
      <c r="EC38" s="682"/>
    </row>
    <row r="39" spans="2:133" ht="11.25" customHeight="1" x14ac:dyDescent="0.15">
      <c r="B39" s="643" t="s">
        <v>344</v>
      </c>
      <c r="C39" s="644"/>
      <c r="D39" s="644"/>
      <c r="E39" s="644"/>
      <c r="F39" s="644"/>
      <c r="G39" s="644"/>
      <c r="H39" s="644"/>
      <c r="I39" s="644"/>
      <c r="J39" s="644"/>
      <c r="K39" s="644"/>
      <c r="L39" s="644"/>
      <c r="M39" s="644"/>
      <c r="N39" s="644"/>
      <c r="O39" s="644"/>
      <c r="P39" s="644"/>
      <c r="Q39" s="645"/>
      <c r="R39" s="646">
        <v>1251900</v>
      </c>
      <c r="S39" s="647"/>
      <c r="T39" s="647"/>
      <c r="U39" s="647"/>
      <c r="V39" s="647"/>
      <c r="W39" s="647"/>
      <c r="X39" s="647"/>
      <c r="Y39" s="648"/>
      <c r="Z39" s="649">
        <v>17.899999999999999</v>
      </c>
      <c r="AA39" s="649"/>
      <c r="AB39" s="649"/>
      <c r="AC39" s="649"/>
      <c r="AD39" s="650" t="s">
        <v>128</v>
      </c>
      <c r="AE39" s="650"/>
      <c r="AF39" s="650"/>
      <c r="AG39" s="650"/>
      <c r="AH39" s="650"/>
      <c r="AI39" s="650"/>
      <c r="AJ39" s="650"/>
      <c r="AK39" s="650"/>
      <c r="AL39" s="651" t="s">
        <v>249</v>
      </c>
      <c r="AM39" s="652"/>
      <c r="AN39" s="652"/>
      <c r="AO39" s="653"/>
      <c r="AQ39" s="724" t="s">
        <v>345</v>
      </c>
      <c r="AR39" s="725"/>
      <c r="AS39" s="725"/>
      <c r="AT39" s="725"/>
      <c r="AU39" s="725"/>
      <c r="AV39" s="725"/>
      <c r="AW39" s="725"/>
      <c r="AX39" s="725"/>
      <c r="AY39" s="726"/>
      <c r="AZ39" s="646">
        <v>18413</v>
      </c>
      <c r="BA39" s="647"/>
      <c r="BB39" s="647"/>
      <c r="BC39" s="647"/>
      <c r="BD39" s="683"/>
      <c r="BE39" s="683"/>
      <c r="BF39" s="713"/>
      <c r="BG39" s="661" t="s">
        <v>346</v>
      </c>
      <c r="BH39" s="662"/>
      <c r="BI39" s="662"/>
      <c r="BJ39" s="662"/>
      <c r="BK39" s="662"/>
      <c r="BL39" s="662"/>
      <c r="BM39" s="662"/>
      <c r="BN39" s="662"/>
      <c r="BO39" s="662"/>
      <c r="BP39" s="662"/>
      <c r="BQ39" s="662"/>
      <c r="BR39" s="662"/>
      <c r="BS39" s="662"/>
      <c r="BT39" s="662"/>
      <c r="BU39" s="663"/>
      <c r="BV39" s="646">
        <v>960</v>
      </c>
      <c r="BW39" s="647"/>
      <c r="BX39" s="647"/>
      <c r="BY39" s="647"/>
      <c r="BZ39" s="647"/>
      <c r="CA39" s="647"/>
      <c r="CB39" s="656"/>
      <c r="CD39" s="661" t="s">
        <v>347</v>
      </c>
      <c r="CE39" s="662"/>
      <c r="CF39" s="662"/>
      <c r="CG39" s="662"/>
      <c r="CH39" s="662"/>
      <c r="CI39" s="662"/>
      <c r="CJ39" s="662"/>
      <c r="CK39" s="662"/>
      <c r="CL39" s="662"/>
      <c r="CM39" s="662"/>
      <c r="CN39" s="662"/>
      <c r="CO39" s="662"/>
      <c r="CP39" s="662"/>
      <c r="CQ39" s="663"/>
      <c r="CR39" s="646">
        <v>220020</v>
      </c>
      <c r="CS39" s="683"/>
      <c r="CT39" s="683"/>
      <c r="CU39" s="683"/>
      <c r="CV39" s="683"/>
      <c r="CW39" s="683"/>
      <c r="CX39" s="683"/>
      <c r="CY39" s="684"/>
      <c r="CZ39" s="651">
        <v>3.2</v>
      </c>
      <c r="DA39" s="681"/>
      <c r="DB39" s="681"/>
      <c r="DC39" s="685"/>
      <c r="DD39" s="655">
        <v>184905</v>
      </c>
      <c r="DE39" s="683"/>
      <c r="DF39" s="683"/>
      <c r="DG39" s="683"/>
      <c r="DH39" s="683"/>
      <c r="DI39" s="683"/>
      <c r="DJ39" s="683"/>
      <c r="DK39" s="684"/>
      <c r="DL39" s="655" t="s">
        <v>249</v>
      </c>
      <c r="DM39" s="683"/>
      <c r="DN39" s="683"/>
      <c r="DO39" s="683"/>
      <c r="DP39" s="683"/>
      <c r="DQ39" s="683"/>
      <c r="DR39" s="683"/>
      <c r="DS39" s="683"/>
      <c r="DT39" s="683"/>
      <c r="DU39" s="683"/>
      <c r="DV39" s="684"/>
      <c r="DW39" s="651" t="s">
        <v>128</v>
      </c>
      <c r="DX39" s="681"/>
      <c r="DY39" s="681"/>
      <c r="DZ39" s="681"/>
      <c r="EA39" s="681"/>
      <c r="EB39" s="681"/>
      <c r="EC39" s="682"/>
    </row>
    <row r="40" spans="2:133" ht="11.25" customHeight="1" x14ac:dyDescent="0.15">
      <c r="B40" s="643" t="s">
        <v>348</v>
      </c>
      <c r="C40" s="644"/>
      <c r="D40" s="644"/>
      <c r="E40" s="644"/>
      <c r="F40" s="644"/>
      <c r="G40" s="644"/>
      <c r="H40" s="644"/>
      <c r="I40" s="644"/>
      <c r="J40" s="644"/>
      <c r="K40" s="644"/>
      <c r="L40" s="644"/>
      <c r="M40" s="644"/>
      <c r="N40" s="644"/>
      <c r="O40" s="644"/>
      <c r="P40" s="644"/>
      <c r="Q40" s="645"/>
      <c r="R40" s="646" t="s">
        <v>128</v>
      </c>
      <c r="S40" s="647"/>
      <c r="T40" s="647"/>
      <c r="U40" s="647"/>
      <c r="V40" s="647"/>
      <c r="W40" s="647"/>
      <c r="X40" s="647"/>
      <c r="Y40" s="648"/>
      <c r="Z40" s="649" t="s">
        <v>249</v>
      </c>
      <c r="AA40" s="649"/>
      <c r="AB40" s="649"/>
      <c r="AC40" s="649"/>
      <c r="AD40" s="650" t="s">
        <v>249</v>
      </c>
      <c r="AE40" s="650"/>
      <c r="AF40" s="650"/>
      <c r="AG40" s="650"/>
      <c r="AH40" s="650"/>
      <c r="AI40" s="650"/>
      <c r="AJ40" s="650"/>
      <c r="AK40" s="650"/>
      <c r="AL40" s="651" t="s">
        <v>128</v>
      </c>
      <c r="AM40" s="652"/>
      <c r="AN40" s="652"/>
      <c r="AO40" s="653"/>
      <c r="AQ40" s="724" t="s">
        <v>349</v>
      </c>
      <c r="AR40" s="725"/>
      <c r="AS40" s="725"/>
      <c r="AT40" s="725"/>
      <c r="AU40" s="725"/>
      <c r="AV40" s="725"/>
      <c r="AW40" s="725"/>
      <c r="AX40" s="725"/>
      <c r="AY40" s="726"/>
      <c r="AZ40" s="646" t="s">
        <v>249</v>
      </c>
      <c r="BA40" s="647"/>
      <c r="BB40" s="647"/>
      <c r="BC40" s="647"/>
      <c r="BD40" s="683"/>
      <c r="BE40" s="683"/>
      <c r="BF40" s="713"/>
      <c r="BG40" s="727" t="s">
        <v>350</v>
      </c>
      <c r="BH40" s="728"/>
      <c r="BI40" s="728"/>
      <c r="BJ40" s="728"/>
      <c r="BK40" s="728"/>
      <c r="BL40" s="234"/>
      <c r="BM40" s="662" t="s">
        <v>351</v>
      </c>
      <c r="BN40" s="662"/>
      <c r="BO40" s="662"/>
      <c r="BP40" s="662"/>
      <c r="BQ40" s="662"/>
      <c r="BR40" s="662"/>
      <c r="BS40" s="662"/>
      <c r="BT40" s="662"/>
      <c r="BU40" s="663"/>
      <c r="BV40" s="646">
        <v>72</v>
      </c>
      <c r="BW40" s="647"/>
      <c r="BX40" s="647"/>
      <c r="BY40" s="647"/>
      <c r="BZ40" s="647"/>
      <c r="CA40" s="647"/>
      <c r="CB40" s="656"/>
      <c r="CD40" s="661" t="s">
        <v>352</v>
      </c>
      <c r="CE40" s="662"/>
      <c r="CF40" s="662"/>
      <c r="CG40" s="662"/>
      <c r="CH40" s="662"/>
      <c r="CI40" s="662"/>
      <c r="CJ40" s="662"/>
      <c r="CK40" s="662"/>
      <c r="CL40" s="662"/>
      <c r="CM40" s="662"/>
      <c r="CN40" s="662"/>
      <c r="CO40" s="662"/>
      <c r="CP40" s="662"/>
      <c r="CQ40" s="663"/>
      <c r="CR40" s="646" t="s">
        <v>128</v>
      </c>
      <c r="CS40" s="647"/>
      <c r="CT40" s="647"/>
      <c r="CU40" s="647"/>
      <c r="CV40" s="647"/>
      <c r="CW40" s="647"/>
      <c r="CX40" s="647"/>
      <c r="CY40" s="648"/>
      <c r="CZ40" s="651" t="s">
        <v>128</v>
      </c>
      <c r="DA40" s="681"/>
      <c r="DB40" s="681"/>
      <c r="DC40" s="685"/>
      <c r="DD40" s="655" t="s">
        <v>249</v>
      </c>
      <c r="DE40" s="647"/>
      <c r="DF40" s="647"/>
      <c r="DG40" s="647"/>
      <c r="DH40" s="647"/>
      <c r="DI40" s="647"/>
      <c r="DJ40" s="647"/>
      <c r="DK40" s="648"/>
      <c r="DL40" s="655" t="s">
        <v>128</v>
      </c>
      <c r="DM40" s="647"/>
      <c r="DN40" s="647"/>
      <c r="DO40" s="647"/>
      <c r="DP40" s="647"/>
      <c r="DQ40" s="647"/>
      <c r="DR40" s="647"/>
      <c r="DS40" s="647"/>
      <c r="DT40" s="647"/>
      <c r="DU40" s="647"/>
      <c r="DV40" s="648"/>
      <c r="DW40" s="651" t="s">
        <v>128</v>
      </c>
      <c r="DX40" s="681"/>
      <c r="DY40" s="681"/>
      <c r="DZ40" s="681"/>
      <c r="EA40" s="681"/>
      <c r="EB40" s="681"/>
      <c r="EC40" s="682"/>
    </row>
    <row r="41" spans="2:133" ht="11.25" customHeight="1" x14ac:dyDescent="0.15">
      <c r="B41" s="643" t="s">
        <v>353</v>
      </c>
      <c r="C41" s="644"/>
      <c r="D41" s="644"/>
      <c r="E41" s="644"/>
      <c r="F41" s="644"/>
      <c r="G41" s="644"/>
      <c r="H41" s="644"/>
      <c r="I41" s="644"/>
      <c r="J41" s="644"/>
      <c r="K41" s="644"/>
      <c r="L41" s="644"/>
      <c r="M41" s="644"/>
      <c r="N41" s="644"/>
      <c r="O41" s="644"/>
      <c r="P41" s="644"/>
      <c r="Q41" s="645"/>
      <c r="R41" s="646">
        <v>98800</v>
      </c>
      <c r="S41" s="647"/>
      <c r="T41" s="647"/>
      <c r="U41" s="647"/>
      <c r="V41" s="647"/>
      <c r="W41" s="647"/>
      <c r="X41" s="647"/>
      <c r="Y41" s="648"/>
      <c r="Z41" s="649">
        <v>1.4</v>
      </c>
      <c r="AA41" s="649"/>
      <c r="AB41" s="649"/>
      <c r="AC41" s="649"/>
      <c r="AD41" s="650" t="s">
        <v>128</v>
      </c>
      <c r="AE41" s="650"/>
      <c r="AF41" s="650"/>
      <c r="AG41" s="650"/>
      <c r="AH41" s="650"/>
      <c r="AI41" s="650"/>
      <c r="AJ41" s="650"/>
      <c r="AK41" s="650"/>
      <c r="AL41" s="651" t="s">
        <v>128</v>
      </c>
      <c r="AM41" s="652"/>
      <c r="AN41" s="652"/>
      <c r="AO41" s="653"/>
      <c r="AQ41" s="724" t="s">
        <v>354</v>
      </c>
      <c r="AR41" s="725"/>
      <c r="AS41" s="725"/>
      <c r="AT41" s="725"/>
      <c r="AU41" s="725"/>
      <c r="AV41" s="725"/>
      <c r="AW41" s="725"/>
      <c r="AX41" s="725"/>
      <c r="AY41" s="726"/>
      <c r="AZ41" s="646">
        <v>84663</v>
      </c>
      <c r="BA41" s="647"/>
      <c r="BB41" s="647"/>
      <c r="BC41" s="647"/>
      <c r="BD41" s="683"/>
      <c r="BE41" s="683"/>
      <c r="BF41" s="713"/>
      <c r="BG41" s="727"/>
      <c r="BH41" s="728"/>
      <c r="BI41" s="728"/>
      <c r="BJ41" s="728"/>
      <c r="BK41" s="728"/>
      <c r="BL41" s="234"/>
      <c r="BM41" s="662" t="s">
        <v>355</v>
      </c>
      <c r="BN41" s="662"/>
      <c r="BO41" s="662"/>
      <c r="BP41" s="662"/>
      <c r="BQ41" s="662"/>
      <c r="BR41" s="662"/>
      <c r="BS41" s="662"/>
      <c r="BT41" s="662"/>
      <c r="BU41" s="663"/>
      <c r="BV41" s="646">
        <v>1</v>
      </c>
      <c r="BW41" s="647"/>
      <c r="BX41" s="647"/>
      <c r="BY41" s="647"/>
      <c r="BZ41" s="647"/>
      <c r="CA41" s="647"/>
      <c r="CB41" s="656"/>
      <c r="CD41" s="661" t="s">
        <v>356</v>
      </c>
      <c r="CE41" s="662"/>
      <c r="CF41" s="662"/>
      <c r="CG41" s="662"/>
      <c r="CH41" s="662"/>
      <c r="CI41" s="662"/>
      <c r="CJ41" s="662"/>
      <c r="CK41" s="662"/>
      <c r="CL41" s="662"/>
      <c r="CM41" s="662"/>
      <c r="CN41" s="662"/>
      <c r="CO41" s="662"/>
      <c r="CP41" s="662"/>
      <c r="CQ41" s="663"/>
      <c r="CR41" s="646" t="s">
        <v>128</v>
      </c>
      <c r="CS41" s="683"/>
      <c r="CT41" s="683"/>
      <c r="CU41" s="683"/>
      <c r="CV41" s="683"/>
      <c r="CW41" s="683"/>
      <c r="CX41" s="683"/>
      <c r="CY41" s="684"/>
      <c r="CZ41" s="651" t="s">
        <v>128</v>
      </c>
      <c r="DA41" s="681"/>
      <c r="DB41" s="681"/>
      <c r="DC41" s="685"/>
      <c r="DD41" s="655" t="s">
        <v>249</v>
      </c>
      <c r="DE41" s="683"/>
      <c r="DF41" s="683"/>
      <c r="DG41" s="683"/>
      <c r="DH41" s="683"/>
      <c r="DI41" s="683"/>
      <c r="DJ41" s="683"/>
      <c r="DK41" s="684"/>
      <c r="DL41" s="733"/>
      <c r="DM41" s="734"/>
      <c r="DN41" s="734"/>
      <c r="DO41" s="734"/>
      <c r="DP41" s="734"/>
      <c r="DQ41" s="734"/>
      <c r="DR41" s="734"/>
      <c r="DS41" s="734"/>
      <c r="DT41" s="734"/>
      <c r="DU41" s="734"/>
      <c r="DV41" s="735"/>
      <c r="DW41" s="736"/>
      <c r="DX41" s="737"/>
      <c r="DY41" s="737"/>
      <c r="DZ41" s="737"/>
      <c r="EA41" s="737"/>
      <c r="EB41" s="737"/>
      <c r="EC41" s="738"/>
    </row>
    <row r="42" spans="2:133" ht="11.25" customHeight="1" x14ac:dyDescent="0.15">
      <c r="B42" s="695" t="s">
        <v>357</v>
      </c>
      <c r="C42" s="696"/>
      <c r="D42" s="696"/>
      <c r="E42" s="696"/>
      <c r="F42" s="696"/>
      <c r="G42" s="696"/>
      <c r="H42" s="696"/>
      <c r="I42" s="696"/>
      <c r="J42" s="696"/>
      <c r="K42" s="696"/>
      <c r="L42" s="696"/>
      <c r="M42" s="696"/>
      <c r="N42" s="696"/>
      <c r="O42" s="696"/>
      <c r="P42" s="696"/>
      <c r="Q42" s="697"/>
      <c r="R42" s="731">
        <v>6976740</v>
      </c>
      <c r="S42" s="732"/>
      <c r="T42" s="732"/>
      <c r="U42" s="732"/>
      <c r="V42" s="732"/>
      <c r="W42" s="732"/>
      <c r="X42" s="732"/>
      <c r="Y42" s="740"/>
      <c r="Z42" s="741">
        <v>100</v>
      </c>
      <c r="AA42" s="741"/>
      <c r="AB42" s="741"/>
      <c r="AC42" s="741"/>
      <c r="AD42" s="742">
        <v>3629792</v>
      </c>
      <c r="AE42" s="742"/>
      <c r="AF42" s="742"/>
      <c r="AG42" s="742"/>
      <c r="AH42" s="742"/>
      <c r="AI42" s="742"/>
      <c r="AJ42" s="742"/>
      <c r="AK42" s="742"/>
      <c r="AL42" s="743">
        <v>100</v>
      </c>
      <c r="AM42" s="718"/>
      <c r="AN42" s="718"/>
      <c r="AO42" s="744"/>
      <c r="AQ42" s="745" t="s">
        <v>358</v>
      </c>
      <c r="AR42" s="746"/>
      <c r="AS42" s="746"/>
      <c r="AT42" s="746"/>
      <c r="AU42" s="746"/>
      <c r="AV42" s="746"/>
      <c r="AW42" s="746"/>
      <c r="AX42" s="746"/>
      <c r="AY42" s="747"/>
      <c r="AZ42" s="731">
        <v>265883</v>
      </c>
      <c r="BA42" s="732"/>
      <c r="BB42" s="732"/>
      <c r="BC42" s="732"/>
      <c r="BD42" s="717"/>
      <c r="BE42" s="717"/>
      <c r="BF42" s="719"/>
      <c r="BG42" s="729"/>
      <c r="BH42" s="730"/>
      <c r="BI42" s="730"/>
      <c r="BJ42" s="730"/>
      <c r="BK42" s="730"/>
      <c r="BL42" s="235"/>
      <c r="BM42" s="672" t="s">
        <v>359</v>
      </c>
      <c r="BN42" s="672"/>
      <c r="BO42" s="672"/>
      <c r="BP42" s="672"/>
      <c r="BQ42" s="672"/>
      <c r="BR42" s="672"/>
      <c r="BS42" s="672"/>
      <c r="BT42" s="672"/>
      <c r="BU42" s="673"/>
      <c r="BV42" s="731">
        <v>482</v>
      </c>
      <c r="BW42" s="732"/>
      <c r="BX42" s="732"/>
      <c r="BY42" s="732"/>
      <c r="BZ42" s="732"/>
      <c r="CA42" s="732"/>
      <c r="CB42" s="739"/>
      <c r="CD42" s="643" t="s">
        <v>360</v>
      </c>
      <c r="CE42" s="644"/>
      <c r="CF42" s="644"/>
      <c r="CG42" s="644"/>
      <c r="CH42" s="644"/>
      <c r="CI42" s="644"/>
      <c r="CJ42" s="644"/>
      <c r="CK42" s="644"/>
      <c r="CL42" s="644"/>
      <c r="CM42" s="644"/>
      <c r="CN42" s="644"/>
      <c r="CO42" s="644"/>
      <c r="CP42" s="644"/>
      <c r="CQ42" s="645"/>
      <c r="CR42" s="646">
        <v>1374590</v>
      </c>
      <c r="CS42" s="647"/>
      <c r="CT42" s="647"/>
      <c r="CU42" s="647"/>
      <c r="CV42" s="647"/>
      <c r="CW42" s="647"/>
      <c r="CX42" s="647"/>
      <c r="CY42" s="648"/>
      <c r="CZ42" s="651">
        <v>20</v>
      </c>
      <c r="DA42" s="652"/>
      <c r="DB42" s="652"/>
      <c r="DC42" s="664"/>
      <c r="DD42" s="655">
        <v>119571</v>
      </c>
      <c r="DE42" s="647"/>
      <c r="DF42" s="647"/>
      <c r="DG42" s="647"/>
      <c r="DH42" s="647"/>
      <c r="DI42" s="647"/>
      <c r="DJ42" s="647"/>
      <c r="DK42" s="648"/>
      <c r="DL42" s="733"/>
      <c r="DM42" s="734"/>
      <c r="DN42" s="734"/>
      <c r="DO42" s="734"/>
      <c r="DP42" s="734"/>
      <c r="DQ42" s="734"/>
      <c r="DR42" s="734"/>
      <c r="DS42" s="734"/>
      <c r="DT42" s="734"/>
      <c r="DU42" s="734"/>
      <c r="DV42" s="735"/>
      <c r="DW42" s="736"/>
      <c r="DX42" s="737"/>
      <c r="DY42" s="737"/>
      <c r="DZ42" s="737"/>
      <c r="EA42" s="737"/>
      <c r="EB42" s="737"/>
      <c r="EC42" s="738"/>
    </row>
    <row r="43" spans="2:133" ht="11.25" customHeight="1" x14ac:dyDescent="0.15">
      <c r="BV43" s="236"/>
      <c r="BW43" s="236"/>
      <c r="BX43" s="236"/>
      <c r="BY43" s="236"/>
      <c r="BZ43" s="236"/>
      <c r="CA43" s="236"/>
      <c r="CB43" s="236"/>
      <c r="CD43" s="643" t="s">
        <v>361</v>
      </c>
      <c r="CE43" s="644"/>
      <c r="CF43" s="644"/>
      <c r="CG43" s="644"/>
      <c r="CH43" s="644"/>
      <c r="CI43" s="644"/>
      <c r="CJ43" s="644"/>
      <c r="CK43" s="644"/>
      <c r="CL43" s="644"/>
      <c r="CM43" s="644"/>
      <c r="CN43" s="644"/>
      <c r="CO43" s="644"/>
      <c r="CP43" s="644"/>
      <c r="CQ43" s="645"/>
      <c r="CR43" s="646">
        <v>36089</v>
      </c>
      <c r="CS43" s="683"/>
      <c r="CT43" s="683"/>
      <c r="CU43" s="683"/>
      <c r="CV43" s="683"/>
      <c r="CW43" s="683"/>
      <c r="CX43" s="683"/>
      <c r="CY43" s="684"/>
      <c r="CZ43" s="651">
        <v>0.5</v>
      </c>
      <c r="DA43" s="681"/>
      <c r="DB43" s="681"/>
      <c r="DC43" s="685"/>
      <c r="DD43" s="655">
        <v>36089</v>
      </c>
      <c r="DE43" s="683"/>
      <c r="DF43" s="683"/>
      <c r="DG43" s="683"/>
      <c r="DH43" s="683"/>
      <c r="DI43" s="683"/>
      <c r="DJ43" s="683"/>
      <c r="DK43" s="684"/>
      <c r="DL43" s="733"/>
      <c r="DM43" s="734"/>
      <c r="DN43" s="734"/>
      <c r="DO43" s="734"/>
      <c r="DP43" s="734"/>
      <c r="DQ43" s="734"/>
      <c r="DR43" s="734"/>
      <c r="DS43" s="734"/>
      <c r="DT43" s="734"/>
      <c r="DU43" s="734"/>
      <c r="DV43" s="735"/>
      <c r="DW43" s="736"/>
      <c r="DX43" s="737"/>
      <c r="DY43" s="737"/>
      <c r="DZ43" s="737"/>
      <c r="EA43" s="737"/>
      <c r="EB43" s="737"/>
      <c r="EC43" s="738"/>
    </row>
    <row r="44" spans="2:133" ht="11.25" customHeight="1" x14ac:dyDescent="0.15">
      <c r="CD44" s="758" t="s">
        <v>309</v>
      </c>
      <c r="CE44" s="759"/>
      <c r="CF44" s="643" t="s">
        <v>362</v>
      </c>
      <c r="CG44" s="644"/>
      <c r="CH44" s="644"/>
      <c r="CI44" s="644"/>
      <c r="CJ44" s="644"/>
      <c r="CK44" s="644"/>
      <c r="CL44" s="644"/>
      <c r="CM44" s="644"/>
      <c r="CN44" s="644"/>
      <c r="CO44" s="644"/>
      <c r="CP44" s="644"/>
      <c r="CQ44" s="645"/>
      <c r="CR44" s="646">
        <v>1206052</v>
      </c>
      <c r="CS44" s="647"/>
      <c r="CT44" s="647"/>
      <c r="CU44" s="647"/>
      <c r="CV44" s="647"/>
      <c r="CW44" s="647"/>
      <c r="CX44" s="647"/>
      <c r="CY44" s="648"/>
      <c r="CZ44" s="651">
        <v>17.600000000000001</v>
      </c>
      <c r="DA44" s="652"/>
      <c r="DB44" s="652"/>
      <c r="DC44" s="664"/>
      <c r="DD44" s="655">
        <v>111987</v>
      </c>
      <c r="DE44" s="647"/>
      <c r="DF44" s="647"/>
      <c r="DG44" s="647"/>
      <c r="DH44" s="647"/>
      <c r="DI44" s="647"/>
      <c r="DJ44" s="647"/>
      <c r="DK44" s="648"/>
      <c r="DL44" s="733"/>
      <c r="DM44" s="734"/>
      <c r="DN44" s="734"/>
      <c r="DO44" s="734"/>
      <c r="DP44" s="734"/>
      <c r="DQ44" s="734"/>
      <c r="DR44" s="734"/>
      <c r="DS44" s="734"/>
      <c r="DT44" s="734"/>
      <c r="DU44" s="734"/>
      <c r="DV44" s="735"/>
      <c r="DW44" s="736"/>
      <c r="DX44" s="737"/>
      <c r="DY44" s="737"/>
      <c r="DZ44" s="737"/>
      <c r="EA44" s="737"/>
      <c r="EB44" s="737"/>
      <c r="EC44" s="738"/>
    </row>
    <row r="45" spans="2:133" ht="11.25" customHeight="1" x14ac:dyDescent="0.15">
      <c r="CD45" s="760"/>
      <c r="CE45" s="761"/>
      <c r="CF45" s="643" t="s">
        <v>363</v>
      </c>
      <c r="CG45" s="644"/>
      <c r="CH45" s="644"/>
      <c r="CI45" s="644"/>
      <c r="CJ45" s="644"/>
      <c r="CK45" s="644"/>
      <c r="CL45" s="644"/>
      <c r="CM45" s="644"/>
      <c r="CN45" s="644"/>
      <c r="CO45" s="644"/>
      <c r="CP45" s="644"/>
      <c r="CQ45" s="645"/>
      <c r="CR45" s="646">
        <v>331491</v>
      </c>
      <c r="CS45" s="683"/>
      <c r="CT45" s="683"/>
      <c r="CU45" s="683"/>
      <c r="CV45" s="683"/>
      <c r="CW45" s="683"/>
      <c r="CX45" s="683"/>
      <c r="CY45" s="684"/>
      <c r="CZ45" s="651">
        <v>4.8</v>
      </c>
      <c r="DA45" s="681"/>
      <c r="DB45" s="681"/>
      <c r="DC45" s="685"/>
      <c r="DD45" s="655">
        <v>19945</v>
      </c>
      <c r="DE45" s="683"/>
      <c r="DF45" s="683"/>
      <c r="DG45" s="683"/>
      <c r="DH45" s="683"/>
      <c r="DI45" s="683"/>
      <c r="DJ45" s="683"/>
      <c r="DK45" s="684"/>
      <c r="DL45" s="733"/>
      <c r="DM45" s="734"/>
      <c r="DN45" s="734"/>
      <c r="DO45" s="734"/>
      <c r="DP45" s="734"/>
      <c r="DQ45" s="734"/>
      <c r="DR45" s="734"/>
      <c r="DS45" s="734"/>
      <c r="DT45" s="734"/>
      <c r="DU45" s="734"/>
      <c r="DV45" s="735"/>
      <c r="DW45" s="736"/>
      <c r="DX45" s="737"/>
      <c r="DY45" s="737"/>
      <c r="DZ45" s="737"/>
      <c r="EA45" s="737"/>
      <c r="EB45" s="737"/>
      <c r="EC45" s="738"/>
    </row>
    <row r="46" spans="2:133" ht="11.25" customHeight="1" x14ac:dyDescent="0.15">
      <c r="B46" s="228" t="s">
        <v>364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60"/>
      <c r="CE46" s="761"/>
      <c r="CF46" s="643" t="s">
        <v>365</v>
      </c>
      <c r="CG46" s="644"/>
      <c r="CH46" s="644"/>
      <c r="CI46" s="644"/>
      <c r="CJ46" s="644"/>
      <c r="CK46" s="644"/>
      <c r="CL46" s="644"/>
      <c r="CM46" s="644"/>
      <c r="CN46" s="644"/>
      <c r="CO46" s="644"/>
      <c r="CP46" s="644"/>
      <c r="CQ46" s="645"/>
      <c r="CR46" s="646">
        <v>867502</v>
      </c>
      <c r="CS46" s="647"/>
      <c r="CT46" s="647"/>
      <c r="CU46" s="647"/>
      <c r="CV46" s="647"/>
      <c r="CW46" s="647"/>
      <c r="CX46" s="647"/>
      <c r="CY46" s="648"/>
      <c r="CZ46" s="651">
        <v>12.6</v>
      </c>
      <c r="DA46" s="652"/>
      <c r="DB46" s="652"/>
      <c r="DC46" s="664"/>
      <c r="DD46" s="655">
        <v>86383</v>
      </c>
      <c r="DE46" s="647"/>
      <c r="DF46" s="647"/>
      <c r="DG46" s="647"/>
      <c r="DH46" s="647"/>
      <c r="DI46" s="647"/>
      <c r="DJ46" s="647"/>
      <c r="DK46" s="648"/>
      <c r="DL46" s="733"/>
      <c r="DM46" s="734"/>
      <c r="DN46" s="734"/>
      <c r="DO46" s="734"/>
      <c r="DP46" s="734"/>
      <c r="DQ46" s="734"/>
      <c r="DR46" s="734"/>
      <c r="DS46" s="734"/>
      <c r="DT46" s="734"/>
      <c r="DU46" s="734"/>
      <c r="DV46" s="735"/>
      <c r="DW46" s="736"/>
      <c r="DX46" s="737"/>
      <c r="DY46" s="737"/>
      <c r="DZ46" s="737"/>
      <c r="EA46" s="737"/>
      <c r="EB46" s="737"/>
      <c r="EC46" s="738"/>
    </row>
    <row r="47" spans="2:133" ht="11.25" customHeight="1" x14ac:dyDescent="0.15">
      <c r="B47" s="238" t="s">
        <v>366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0"/>
      <c r="CE47" s="761"/>
      <c r="CF47" s="643" t="s">
        <v>367</v>
      </c>
      <c r="CG47" s="644"/>
      <c r="CH47" s="644"/>
      <c r="CI47" s="644"/>
      <c r="CJ47" s="644"/>
      <c r="CK47" s="644"/>
      <c r="CL47" s="644"/>
      <c r="CM47" s="644"/>
      <c r="CN47" s="644"/>
      <c r="CO47" s="644"/>
      <c r="CP47" s="644"/>
      <c r="CQ47" s="645"/>
      <c r="CR47" s="646">
        <v>168538</v>
      </c>
      <c r="CS47" s="683"/>
      <c r="CT47" s="683"/>
      <c r="CU47" s="683"/>
      <c r="CV47" s="683"/>
      <c r="CW47" s="683"/>
      <c r="CX47" s="683"/>
      <c r="CY47" s="684"/>
      <c r="CZ47" s="651">
        <v>2.5</v>
      </c>
      <c r="DA47" s="681"/>
      <c r="DB47" s="681"/>
      <c r="DC47" s="685"/>
      <c r="DD47" s="655">
        <v>7584</v>
      </c>
      <c r="DE47" s="683"/>
      <c r="DF47" s="683"/>
      <c r="DG47" s="683"/>
      <c r="DH47" s="683"/>
      <c r="DI47" s="683"/>
      <c r="DJ47" s="683"/>
      <c r="DK47" s="684"/>
      <c r="DL47" s="733"/>
      <c r="DM47" s="734"/>
      <c r="DN47" s="734"/>
      <c r="DO47" s="734"/>
      <c r="DP47" s="734"/>
      <c r="DQ47" s="734"/>
      <c r="DR47" s="734"/>
      <c r="DS47" s="734"/>
      <c r="DT47" s="734"/>
      <c r="DU47" s="734"/>
      <c r="DV47" s="735"/>
      <c r="DW47" s="736"/>
      <c r="DX47" s="737"/>
      <c r="DY47" s="737"/>
      <c r="DZ47" s="737"/>
      <c r="EA47" s="737"/>
      <c r="EB47" s="737"/>
      <c r="EC47" s="738"/>
    </row>
    <row r="48" spans="2:133" x14ac:dyDescent="0.15">
      <c r="B48" s="239" t="s">
        <v>368</v>
      </c>
      <c r="CD48" s="762"/>
      <c r="CE48" s="763"/>
      <c r="CF48" s="643" t="s">
        <v>369</v>
      </c>
      <c r="CG48" s="644"/>
      <c r="CH48" s="644"/>
      <c r="CI48" s="644"/>
      <c r="CJ48" s="644"/>
      <c r="CK48" s="644"/>
      <c r="CL48" s="644"/>
      <c r="CM48" s="644"/>
      <c r="CN48" s="644"/>
      <c r="CO48" s="644"/>
      <c r="CP48" s="644"/>
      <c r="CQ48" s="645"/>
      <c r="CR48" s="646" t="s">
        <v>249</v>
      </c>
      <c r="CS48" s="647"/>
      <c r="CT48" s="647"/>
      <c r="CU48" s="647"/>
      <c r="CV48" s="647"/>
      <c r="CW48" s="647"/>
      <c r="CX48" s="647"/>
      <c r="CY48" s="648"/>
      <c r="CZ48" s="651" t="s">
        <v>249</v>
      </c>
      <c r="DA48" s="652"/>
      <c r="DB48" s="652"/>
      <c r="DC48" s="664"/>
      <c r="DD48" s="655" t="s">
        <v>249</v>
      </c>
      <c r="DE48" s="647"/>
      <c r="DF48" s="647"/>
      <c r="DG48" s="647"/>
      <c r="DH48" s="647"/>
      <c r="DI48" s="647"/>
      <c r="DJ48" s="647"/>
      <c r="DK48" s="648"/>
      <c r="DL48" s="733"/>
      <c r="DM48" s="734"/>
      <c r="DN48" s="734"/>
      <c r="DO48" s="734"/>
      <c r="DP48" s="734"/>
      <c r="DQ48" s="734"/>
      <c r="DR48" s="734"/>
      <c r="DS48" s="734"/>
      <c r="DT48" s="734"/>
      <c r="DU48" s="734"/>
      <c r="DV48" s="735"/>
      <c r="DW48" s="736"/>
      <c r="DX48" s="737"/>
      <c r="DY48" s="737"/>
      <c r="DZ48" s="737"/>
      <c r="EA48" s="737"/>
      <c r="EB48" s="737"/>
      <c r="EC48" s="738"/>
    </row>
    <row r="49" spans="82:133" ht="11.25" customHeight="1" x14ac:dyDescent="0.15">
      <c r="CD49" s="695" t="s">
        <v>370</v>
      </c>
      <c r="CE49" s="696"/>
      <c r="CF49" s="696"/>
      <c r="CG49" s="696"/>
      <c r="CH49" s="696"/>
      <c r="CI49" s="696"/>
      <c r="CJ49" s="696"/>
      <c r="CK49" s="696"/>
      <c r="CL49" s="696"/>
      <c r="CM49" s="696"/>
      <c r="CN49" s="696"/>
      <c r="CO49" s="696"/>
      <c r="CP49" s="696"/>
      <c r="CQ49" s="697"/>
      <c r="CR49" s="731">
        <v>6861342</v>
      </c>
      <c r="CS49" s="717"/>
      <c r="CT49" s="717"/>
      <c r="CU49" s="717"/>
      <c r="CV49" s="717"/>
      <c r="CW49" s="717"/>
      <c r="CX49" s="717"/>
      <c r="CY49" s="748"/>
      <c r="CZ49" s="743">
        <v>100</v>
      </c>
      <c r="DA49" s="749"/>
      <c r="DB49" s="749"/>
      <c r="DC49" s="750"/>
      <c r="DD49" s="751">
        <v>4380477</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3x9BKpKe4Tv63v72O4ji3Pn/Zz+WD4l8ge/2aRJ9g1JlNClTXXWXnkxl5FahT4z9mN/IhwovSxZMKkwRK8MP6Q==" saltValue="/w539npnHRsUOwArepsA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U14" sqref="AU14:AX14"/>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3" t="s">
        <v>372</v>
      </c>
      <c r="DK2" s="794"/>
      <c r="DL2" s="794"/>
      <c r="DM2" s="794"/>
      <c r="DN2" s="794"/>
      <c r="DO2" s="795"/>
      <c r="DP2" s="248"/>
      <c r="DQ2" s="793" t="s">
        <v>373</v>
      </c>
      <c r="DR2" s="794"/>
      <c r="DS2" s="794"/>
      <c r="DT2" s="794"/>
      <c r="DU2" s="794"/>
      <c r="DV2" s="794"/>
      <c r="DW2" s="794"/>
      <c r="DX2" s="794"/>
      <c r="DY2" s="794"/>
      <c r="DZ2" s="79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6" t="s">
        <v>374</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251"/>
      <c r="BA4" s="251"/>
      <c r="BB4" s="251"/>
      <c r="BC4" s="251"/>
      <c r="BD4" s="251"/>
      <c r="BE4" s="252"/>
      <c r="BF4" s="252"/>
      <c r="BG4" s="252"/>
      <c r="BH4" s="252"/>
      <c r="BI4" s="252"/>
      <c r="BJ4" s="252"/>
      <c r="BK4" s="252"/>
      <c r="BL4" s="252"/>
      <c r="BM4" s="252"/>
      <c r="BN4" s="252"/>
      <c r="BO4" s="252"/>
      <c r="BP4" s="252"/>
      <c r="BQ4" s="251" t="s">
        <v>375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7" t="s">
        <v>376</v>
      </c>
      <c r="B5" s="788"/>
      <c r="C5" s="788"/>
      <c r="D5" s="788"/>
      <c r="E5" s="788"/>
      <c r="F5" s="788"/>
      <c r="G5" s="788"/>
      <c r="H5" s="788"/>
      <c r="I5" s="788"/>
      <c r="J5" s="788"/>
      <c r="K5" s="788"/>
      <c r="L5" s="788"/>
      <c r="M5" s="788"/>
      <c r="N5" s="788"/>
      <c r="O5" s="788"/>
      <c r="P5" s="789"/>
      <c r="Q5" s="764" t="s">
        <v>377</v>
      </c>
      <c r="R5" s="765"/>
      <c r="S5" s="765"/>
      <c r="T5" s="765"/>
      <c r="U5" s="766"/>
      <c r="V5" s="764" t="s">
        <v>378</v>
      </c>
      <c r="W5" s="765"/>
      <c r="X5" s="765"/>
      <c r="Y5" s="765"/>
      <c r="Z5" s="766"/>
      <c r="AA5" s="764" t="s">
        <v>379</v>
      </c>
      <c r="AB5" s="765"/>
      <c r="AC5" s="765"/>
      <c r="AD5" s="765"/>
      <c r="AE5" s="765"/>
      <c r="AF5" s="797" t="s">
        <v>380</v>
      </c>
      <c r="AG5" s="765"/>
      <c r="AH5" s="765"/>
      <c r="AI5" s="765"/>
      <c r="AJ5" s="776"/>
      <c r="AK5" s="765" t="s">
        <v>381</v>
      </c>
      <c r="AL5" s="765"/>
      <c r="AM5" s="765"/>
      <c r="AN5" s="765"/>
      <c r="AO5" s="766"/>
      <c r="AP5" s="764" t="s">
        <v>382</v>
      </c>
      <c r="AQ5" s="765"/>
      <c r="AR5" s="765"/>
      <c r="AS5" s="765"/>
      <c r="AT5" s="766"/>
      <c r="AU5" s="764" t="s">
        <v>383</v>
      </c>
      <c r="AV5" s="765"/>
      <c r="AW5" s="765"/>
      <c r="AX5" s="765"/>
      <c r="AY5" s="776"/>
      <c r="AZ5" s="255"/>
      <c r="BA5" s="255"/>
      <c r="BB5" s="255"/>
      <c r="BC5" s="255"/>
      <c r="BD5" s="255"/>
      <c r="BE5" s="256"/>
      <c r="BF5" s="256"/>
      <c r="BG5" s="256"/>
      <c r="BH5" s="256"/>
      <c r="BI5" s="256"/>
      <c r="BJ5" s="256"/>
      <c r="BK5" s="256"/>
      <c r="BL5" s="256"/>
      <c r="BM5" s="256"/>
      <c r="BN5" s="256"/>
      <c r="BO5" s="256"/>
      <c r="BP5" s="256"/>
      <c r="BQ5" s="787" t="s">
        <v>384</v>
      </c>
      <c r="BR5" s="788"/>
      <c r="BS5" s="788"/>
      <c r="BT5" s="788"/>
      <c r="BU5" s="788"/>
      <c r="BV5" s="788"/>
      <c r="BW5" s="788"/>
      <c r="BX5" s="788"/>
      <c r="BY5" s="788"/>
      <c r="BZ5" s="788"/>
      <c r="CA5" s="788"/>
      <c r="CB5" s="788"/>
      <c r="CC5" s="788"/>
      <c r="CD5" s="788"/>
      <c r="CE5" s="788"/>
      <c r="CF5" s="788"/>
      <c r="CG5" s="789"/>
      <c r="CH5" s="764" t="s">
        <v>385</v>
      </c>
      <c r="CI5" s="765"/>
      <c r="CJ5" s="765"/>
      <c r="CK5" s="765"/>
      <c r="CL5" s="766"/>
      <c r="CM5" s="764" t="s">
        <v>386</v>
      </c>
      <c r="CN5" s="765"/>
      <c r="CO5" s="765"/>
      <c r="CP5" s="765"/>
      <c r="CQ5" s="766"/>
      <c r="CR5" s="764" t="s">
        <v>387</v>
      </c>
      <c r="CS5" s="765"/>
      <c r="CT5" s="765"/>
      <c r="CU5" s="765"/>
      <c r="CV5" s="766"/>
      <c r="CW5" s="764" t="s">
        <v>388</v>
      </c>
      <c r="CX5" s="765"/>
      <c r="CY5" s="765"/>
      <c r="CZ5" s="765"/>
      <c r="DA5" s="766"/>
      <c r="DB5" s="764" t="s">
        <v>389</v>
      </c>
      <c r="DC5" s="765"/>
      <c r="DD5" s="765"/>
      <c r="DE5" s="765"/>
      <c r="DF5" s="766"/>
      <c r="DG5" s="770" t="s">
        <v>390</v>
      </c>
      <c r="DH5" s="771"/>
      <c r="DI5" s="771"/>
      <c r="DJ5" s="771"/>
      <c r="DK5" s="772"/>
      <c r="DL5" s="770" t="s">
        <v>391</v>
      </c>
      <c r="DM5" s="771"/>
      <c r="DN5" s="771"/>
      <c r="DO5" s="771"/>
      <c r="DP5" s="772"/>
      <c r="DQ5" s="764" t="s">
        <v>392</v>
      </c>
      <c r="DR5" s="765"/>
      <c r="DS5" s="765"/>
      <c r="DT5" s="765"/>
      <c r="DU5" s="766"/>
      <c r="DV5" s="764" t="s">
        <v>383</v>
      </c>
      <c r="DW5" s="765"/>
      <c r="DX5" s="765"/>
      <c r="DY5" s="765"/>
      <c r="DZ5" s="776"/>
      <c r="EA5" s="253"/>
    </row>
    <row r="6" spans="1:131" s="254" customFormat="1" ht="26.25" customHeight="1" thickBot="1" x14ac:dyDescent="0.2">
      <c r="A6" s="790"/>
      <c r="B6" s="791"/>
      <c r="C6" s="791"/>
      <c r="D6" s="791"/>
      <c r="E6" s="791"/>
      <c r="F6" s="791"/>
      <c r="G6" s="791"/>
      <c r="H6" s="791"/>
      <c r="I6" s="791"/>
      <c r="J6" s="791"/>
      <c r="K6" s="791"/>
      <c r="L6" s="791"/>
      <c r="M6" s="791"/>
      <c r="N6" s="791"/>
      <c r="O6" s="791"/>
      <c r="P6" s="792"/>
      <c r="Q6" s="767"/>
      <c r="R6" s="768"/>
      <c r="S6" s="768"/>
      <c r="T6" s="768"/>
      <c r="U6" s="769"/>
      <c r="V6" s="767"/>
      <c r="W6" s="768"/>
      <c r="X6" s="768"/>
      <c r="Y6" s="768"/>
      <c r="Z6" s="769"/>
      <c r="AA6" s="767"/>
      <c r="AB6" s="768"/>
      <c r="AC6" s="768"/>
      <c r="AD6" s="768"/>
      <c r="AE6" s="768"/>
      <c r="AF6" s="798"/>
      <c r="AG6" s="768"/>
      <c r="AH6" s="768"/>
      <c r="AI6" s="768"/>
      <c r="AJ6" s="777"/>
      <c r="AK6" s="768"/>
      <c r="AL6" s="768"/>
      <c r="AM6" s="768"/>
      <c r="AN6" s="768"/>
      <c r="AO6" s="769"/>
      <c r="AP6" s="767"/>
      <c r="AQ6" s="768"/>
      <c r="AR6" s="768"/>
      <c r="AS6" s="768"/>
      <c r="AT6" s="769"/>
      <c r="AU6" s="767"/>
      <c r="AV6" s="768"/>
      <c r="AW6" s="768"/>
      <c r="AX6" s="768"/>
      <c r="AY6" s="777"/>
      <c r="AZ6" s="251"/>
      <c r="BA6" s="251"/>
      <c r="BB6" s="251"/>
      <c r="BC6" s="251"/>
      <c r="BD6" s="251"/>
      <c r="BE6" s="252"/>
      <c r="BF6" s="252"/>
      <c r="BG6" s="252"/>
      <c r="BH6" s="252"/>
      <c r="BI6" s="252"/>
      <c r="BJ6" s="252"/>
      <c r="BK6" s="252"/>
      <c r="BL6" s="252"/>
      <c r="BM6" s="252"/>
      <c r="BN6" s="252"/>
      <c r="BO6" s="252"/>
      <c r="BP6" s="252"/>
      <c r="BQ6" s="790"/>
      <c r="BR6" s="791"/>
      <c r="BS6" s="791"/>
      <c r="BT6" s="791"/>
      <c r="BU6" s="791"/>
      <c r="BV6" s="791"/>
      <c r="BW6" s="791"/>
      <c r="BX6" s="791"/>
      <c r="BY6" s="791"/>
      <c r="BZ6" s="791"/>
      <c r="CA6" s="791"/>
      <c r="CB6" s="791"/>
      <c r="CC6" s="791"/>
      <c r="CD6" s="791"/>
      <c r="CE6" s="791"/>
      <c r="CF6" s="791"/>
      <c r="CG6" s="792"/>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73"/>
      <c r="DH6" s="774"/>
      <c r="DI6" s="774"/>
      <c r="DJ6" s="774"/>
      <c r="DK6" s="775"/>
      <c r="DL6" s="773"/>
      <c r="DM6" s="774"/>
      <c r="DN6" s="774"/>
      <c r="DO6" s="774"/>
      <c r="DP6" s="775"/>
      <c r="DQ6" s="767"/>
      <c r="DR6" s="768"/>
      <c r="DS6" s="768"/>
      <c r="DT6" s="768"/>
      <c r="DU6" s="769"/>
      <c r="DV6" s="767"/>
      <c r="DW6" s="768"/>
      <c r="DX6" s="768"/>
      <c r="DY6" s="768"/>
      <c r="DZ6" s="777"/>
      <c r="EA6" s="253"/>
    </row>
    <row r="7" spans="1:131" s="254" customFormat="1" ht="26.25" customHeight="1" thickTop="1" x14ac:dyDescent="0.15">
      <c r="A7" s="257">
        <v>1</v>
      </c>
      <c r="B7" s="778" t="s">
        <v>393</v>
      </c>
      <c r="C7" s="779"/>
      <c r="D7" s="779"/>
      <c r="E7" s="779"/>
      <c r="F7" s="779"/>
      <c r="G7" s="779"/>
      <c r="H7" s="779"/>
      <c r="I7" s="779"/>
      <c r="J7" s="779"/>
      <c r="K7" s="779"/>
      <c r="L7" s="779"/>
      <c r="M7" s="779"/>
      <c r="N7" s="779"/>
      <c r="O7" s="779"/>
      <c r="P7" s="780"/>
      <c r="Q7" s="781">
        <v>6973</v>
      </c>
      <c r="R7" s="782"/>
      <c r="S7" s="782"/>
      <c r="T7" s="782"/>
      <c r="U7" s="782"/>
      <c r="V7" s="782">
        <v>6862</v>
      </c>
      <c r="W7" s="782"/>
      <c r="X7" s="782"/>
      <c r="Y7" s="782"/>
      <c r="Z7" s="782"/>
      <c r="AA7" s="782">
        <v>111</v>
      </c>
      <c r="AB7" s="782"/>
      <c r="AC7" s="782"/>
      <c r="AD7" s="782"/>
      <c r="AE7" s="783"/>
      <c r="AF7" s="784">
        <v>40</v>
      </c>
      <c r="AG7" s="785"/>
      <c r="AH7" s="785"/>
      <c r="AI7" s="785"/>
      <c r="AJ7" s="786"/>
      <c r="AK7" s="821" t="s">
        <v>598</v>
      </c>
      <c r="AL7" s="822"/>
      <c r="AM7" s="822"/>
      <c r="AN7" s="822"/>
      <c r="AO7" s="822"/>
      <c r="AP7" s="822">
        <v>9631</v>
      </c>
      <c r="AQ7" s="822"/>
      <c r="AR7" s="822"/>
      <c r="AS7" s="822"/>
      <c r="AT7" s="822"/>
      <c r="AU7" s="823"/>
      <c r="AV7" s="823"/>
      <c r="AW7" s="823"/>
      <c r="AX7" s="823"/>
      <c r="AY7" s="824"/>
      <c r="AZ7" s="251"/>
      <c r="BA7" s="251"/>
      <c r="BB7" s="251"/>
      <c r="BC7" s="251"/>
      <c r="BD7" s="251"/>
      <c r="BE7" s="252"/>
      <c r="BF7" s="252"/>
      <c r="BG7" s="252"/>
      <c r="BH7" s="252"/>
      <c r="BI7" s="252"/>
      <c r="BJ7" s="252"/>
      <c r="BK7" s="252"/>
      <c r="BL7" s="252"/>
      <c r="BM7" s="252"/>
      <c r="BN7" s="252"/>
      <c r="BO7" s="252"/>
      <c r="BP7" s="252"/>
      <c r="BQ7" s="258">
        <v>1</v>
      </c>
      <c r="BR7" s="259"/>
      <c r="BS7" s="825" t="s">
        <v>583</v>
      </c>
      <c r="BT7" s="826"/>
      <c r="BU7" s="826"/>
      <c r="BV7" s="826"/>
      <c r="BW7" s="826"/>
      <c r="BX7" s="826"/>
      <c r="BY7" s="826"/>
      <c r="BZ7" s="826"/>
      <c r="CA7" s="826"/>
      <c r="CB7" s="826"/>
      <c r="CC7" s="826"/>
      <c r="CD7" s="826"/>
      <c r="CE7" s="826"/>
      <c r="CF7" s="826"/>
      <c r="CG7" s="827"/>
      <c r="CH7" s="818">
        <v>3</v>
      </c>
      <c r="CI7" s="819"/>
      <c r="CJ7" s="819"/>
      <c r="CK7" s="819"/>
      <c r="CL7" s="820"/>
      <c r="CM7" s="818">
        <v>14</v>
      </c>
      <c r="CN7" s="819"/>
      <c r="CO7" s="819"/>
      <c r="CP7" s="819"/>
      <c r="CQ7" s="820"/>
      <c r="CR7" s="818">
        <v>12</v>
      </c>
      <c r="CS7" s="819"/>
      <c r="CT7" s="819"/>
      <c r="CU7" s="819"/>
      <c r="CV7" s="820"/>
      <c r="CW7" s="818" t="s">
        <v>598</v>
      </c>
      <c r="CX7" s="819"/>
      <c r="CY7" s="819"/>
      <c r="CZ7" s="819"/>
      <c r="DA7" s="820"/>
      <c r="DB7" s="818" t="s">
        <v>598</v>
      </c>
      <c r="DC7" s="819"/>
      <c r="DD7" s="819"/>
      <c r="DE7" s="819"/>
      <c r="DF7" s="820"/>
      <c r="DG7" s="818" t="s">
        <v>598</v>
      </c>
      <c r="DH7" s="819"/>
      <c r="DI7" s="819"/>
      <c r="DJ7" s="819"/>
      <c r="DK7" s="820"/>
      <c r="DL7" s="818" t="s">
        <v>598</v>
      </c>
      <c r="DM7" s="819"/>
      <c r="DN7" s="819"/>
      <c r="DO7" s="819"/>
      <c r="DP7" s="820"/>
      <c r="DQ7" s="818" t="s">
        <v>598</v>
      </c>
      <c r="DR7" s="819"/>
      <c r="DS7" s="819"/>
      <c r="DT7" s="819"/>
      <c r="DU7" s="820"/>
      <c r="DV7" s="799"/>
      <c r="DW7" s="800"/>
      <c r="DX7" s="800"/>
      <c r="DY7" s="800"/>
      <c r="DZ7" s="801"/>
      <c r="EA7" s="253"/>
    </row>
    <row r="8" spans="1:131" s="254" customFormat="1" ht="26.25" customHeight="1" x14ac:dyDescent="0.15">
      <c r="A8" s="260">
        <v>2</v>
      </c>
      <c r="B8" s="802" t="s">
        <v>394</v>
      </c>
      <c r="C8" s="803"/>
      <c r="D8" s="803"/>
      <c r="E8" s="803"/>
      <c r="F8" s="803"/>
      <c r="G8" s="803"/>
      <c r="H8" s="803"/>
      <c r="I8" s="803"/>
      <c r="J8" s="803"/>
      <c r="K8" s="803"/>
      <c r="L8" s="803"/>
      <c r="M8" s="803"/>
      <c r="N8" s="803"/>
      <c r="O8" s="803"/>
      <c r="P8" s="804"/>
      <c r="Q8" s="805">
        <v>5</v>
      </c>
      <c r="R8" s="806"/>
      <c r="S8" s="806"/>
      <c r="T8" s="806"/>
      <c r="U8" s="806"/>
      <c r="V8" s="806">
        <v>1</v>
      </c>
      <c r="W8" s="806"/>
      <c r="X8" s="806"/>
      <c r="Y8" s="806"/>
      <c r="Z8" s="806"/>
      <c r="AA8" s="806">
        <v>4</v>
      </c>
      <c r="AB8" s="806"/>
      <c r="AC8" s="806"/>
      <c r="AD8" s="806"/>
      <c r="AE8" s="807"/>
      <c r="AF8" s="808">
        <v>4</v>
      </c>
      <c r="AG8" s="809"/>
      <c r="AH8" s="809"/>
      <c r="AI8" s="809"/>
      <c r="AJ8" s="810"/>
      <c r="AK8" s="811" t="s">
        <v>598</v>
      </c>
      <c r="AL8" s="812"/>
      <c r="AM8" s="812"/>
      <c r="AN8" s="812"/>
      <c r="AO8" s="812"/>
      <c r="AP8" s="812">
        <v>1</v>
      </c>
      <c r="AQ8" s="812"/>
      <c r="AR8" s="812"/>
      <c r="AS8" s="812"/>
      <c r="AT8" s="812"/>
      <c r="AU8" s="813"/>
      <c r="AV8" s="813"/>
      <c r="AW8" s="813"/>
      <c r="AX8" s="813"/>
      <c r="AY8" s="814"/>
      <c r="AZ8" s="251"/>
      <c r="BA8" s="251"/>
      <c r="BB8" s="251"/>
      <c r="BC8" s="251"/>
      <c r="BD8" s="251"/>
      <c r="BE8" s="252"/>
      <c r="BF8" s="252"/>
      <c r="BG8" s="252"/>
      <c r="BH8" s="252"/>
      <c r="BI8" s="252"/>
      <c r="BJ8" s="252"/>
      <c r="BK8" s="252"/>
      <c r="BL8" s="252"/>
      <c r="BM8" s="252"/>
      <c r="BN8" s="252"/>
      <c r="BO8" s="252"/>
      <c r="BP8" s="252"/>
      <c r="BQ8" s="261">
        <v>2</v>
      </c>
      <c r="BR8" s="262"/>
      <c r="BS8" s="815" t="s">
        <v>584</v>
      </c>
      <c r="BT8" s="816"/>
      <c r="BU8" s="816"/>
      <c r="BV8" s="816"/>
      <c r="BW8" s="816"/>
      <c r="BX8" s="816"/>
      <c r="BY8" s="816"/>
      <c r="BZ8" s="816"/>
      <c r="CA8" s="816"/>
      <c r="CB8" s="816"/>
      <c r="CC8" s="816"/>
      <c r="CD8" s="816"/>
      <c r="CE8" s="816"/>
      <c r="CF8" s="816"/>
      <c r="CG8" s="817"/>
      <c r="CH8" s="828">
        <v>4</v>
      </c>
      <c r="CI8" s="829"/>
      <c r="CJ8" s="829"/>
      <c r="CK8" s="829"/>
      <c r="CL8" s="830"/>
      <c r="CM8" s="828">
        <v>17</v>
      </c>
      <c r="CN8" s="829"/>
      <c r="CO8" s="829"/>
      <c r="CP8" s="829"/>
      <c r="CQ8" s="830"/>
      <c r="CR8" s="828">
        <v>1</v>
      </c>
      <c r="CS8" s="829"/>
      <c r="CT8" s="829"/>
      <c r="CU8" s="829"/>
      <c r="CV8" s="830"/>
      <c r="CW8" s="828" t="s">
        <v>598</v>
      </c>
      <c r="CX8" s="829"/>
      <c r="CY8" s="829"/>
      <c r="CZ8" s="829"/>
      <c r="DA8" s="830"/>
      <c r="DB8" s="828" t="s">
        <v>598</v>
      </c>
      <c r="DC8" s="829"/>
      <c r="DD8" s="829"/>
      <c r="DE8" s="829"/>
      <c r="DF8" s="830"/>
      <c r="DG8" s="828" t="s">
        <v>598</v>
      </c>
      <c r="DH8" s="829"/>
      <c r="DI8" s="829"/>
      <c r="DJ8" s="829"/>
      <c r="DK8" s="830"/>
      <c r="DL8" s="828" t="s">
        <v>598</v>
      </c>
      <c r="DM8" s="829"/>
      <c r="DN8" s="829"/>
      <c r="DO8" s="829"/>
      <c r="DP8" s="830"/>
      <c r="DQ8" s="828" t="s">
        <v>598</v>
      </c>
      <c r="DR8" s="829"/>
      <c r="DS8" s="829"/>
      <c r="DT8" s="829"/>
      <c r="DU8" s="830"/>
      <c r="DV8" s="831"/>
      <c r="DW8" s="832"/>
      <c r="DX8" s="832"/>
      <c r="DY8" s="832"/>
      <c r="DZ8" s="833"/>
      <c r="EA8" s="253"/>
    </row>
    <row r="9" spans="1:131" s="254" customFormat="1" ht="26.25" customHeight="1" x14ac:dyDescent="0.15">
      <c r="A9" s="260">
        <v>3</v>
      </c>
      <c r="B9" s="802" t="s">
        <v>395</v>
      </c>
      <c r="C9" s="803"/>
      <c r="D9" s="803"/>
      <c r="E9" s="803"/>
      <c r="F9" s="803"/>
      <c r="G9" s="803"/>
      <c r="H9" s="803"/>
      <c r="I9" s="803"/>
      <c r="J9" s="803"/>
      <c r="K9" s="803"/>
      <c r="L9" s="803"/>
      <c r="M9" s="803"/>
      <c r="N9" s="803"/>
      <c r="O9" s="803"/>
      <c r="P9" s="804"/>
      <c r="Q9" s="805">
        <v>4</v>
      </c>
      <c r="R9" s="806"/>
      <c r="S9" s="806"/>
      <c r="T9" s="806"/>
      <c r="U9" s="806"/>
      <c r="V9" s="806">
        <v>4</v>
      </c>
      <c r="W9" s="806"/>
      <c r="X9" s="806"/>
      <c r="Y9" s="806"/>
      <c r="Z9" s="806"/>
      <c r="AA9" s="806">
        <v>0</v>
      </c>
      <c r="AB9" s="806"/>
      <c r="AC9" s="806"/>
      <c r="AD9" s="806"/>
      <c r="AE9" s="807"/>
      <c r="AF9" s="808" t="s">
        <v>128</v>
      </c>
      <c r="AG9" s="809"/>
      <c r="AH9" s="809"/>
      <c r="AI9" s="809"/>
      <c r="AJ9" s="810"/>
      <c r="AK9" s="811">
        <v>1</v>
      </c>
      <c r="AL9" s="812"/>
      <c r="AM9" s="812"/>
      <c r="AN9" s="812"/>
      <c r="AO9" s="812"/>
      <c r="AP9" s="812" t="s">
        <v>598</v>
      </c>
      <c r="AQ9" s="812"/>
      <c r="AR9" s="812"/>
      <c r="AS9" s="812"/>
      <c r="AT9" s="812"/>
      <c r="AU9" s="813"/>
      <c r="AV9" s="813"/>
      <c r="AW9" s="813"/>
      <c r="AX9" s="813"/>
      <c r="AY9" s="814"/>
      <c r="AZ9" s="251"/>
      <c r="BA9" s="251"/>
      <c r="BB9" s="251"/>
      <c r="BC9" s="251"/>
      <c r="BD9" s="251"/>
      <c r="BE9" s="252"/>
      <c r="BF9" s="252"/>
      <c r="BG9" s="252"/>
      <c r="BH9" s="252"/>
      <c r="BI9" s="252"/>
      <c r="BJ9" s="252"/>
      <c r="BK9" s="252"/>
      <c r="BL9" s="252"/>
      <c r="BM9" s="252"/>
      <c r="BN9" s="252"/>
      <c r="BO9" s="252"/>
      <c r="BP9" s="252"/>
      <c r="BQ9" s="261">
        <v>3</v>
      </c>
      <c r="BR9" s="262"/>
      <c r="BS9" s="815"/>
      <c r="BT9" s="816"/>
      <c r="BU9" s="816"/>
      <c r="BV9" s="816"/>
      <c r="BW9" s="816"/>
      <c r="BX9" s="816"/>
      <c r="BY9" s="816"/>
      <c r="BZ9" s="816"/>
      <c r="CA9" s="816"/>
      <c r="CB9" s="816"/>
      <c r="CC9" s="816"/>
      <c r="CD9" s="816"/>
      <c r="CE9" s="816"/>
      <c r="CF9" s="816"/>
      <c r="CG9" s="817"/>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3"/>
    </row>
    <row r="10" spans="1:131" s="254" customFormat="1" ht="26.25" customHeight="1" x14ac:dyDescent="0.15">
      <c r="A10" s="260">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811"/>
      <c r="AL10" s="812"/>
      <c r="AM10" s="812"/>
      <c r="AN10" s="812"/>
      <c r="AO10" s="812"/>
      <c r="AP10" s="812"/>
      <c r="AQ10" s="812"/>
      <c r="AR10" s="812"/>
      <c r="AS10" s="812"/>
      <c r="AT10" s="812"/>
      <c r="AU10" s="813"/>
      <c r="AV10" s="813"/>
      <c r="AW10" s="813"/>
      <c r="AX10" s="813"/>
      <c r="AY10" s="814"/>
      <c r="AZ10" s="251"/>
      <c r="BA10" s="251"/>
      <c r="BB10" s="251"/>
      <c r="BC10" s="251"/>
      <c r="BD10" s="251"/>
      <c r="BE10" s="252"/>
      <c r="BF10" s="252"/>
      <c r="BG10" s="252"/>
      <c r="BH10" s="252"/>
      <c r="BI10" s="252"/>
      <c r="BJ10" s="252"/>
      <c r="BK10" s="252"/>
      <c r="BL10" s="252"/>
      <c r="BM10" s="252"/>
      <c r="BN10" s="252"/>
      <c r="BO10" s="252"/>
      <c r="BP10" s="252"/>
      <c r="BQ10" s="261">
        <v>4</v>
      </c>
      <c r="BR10" s="262"/>
      <c r="BS10" s="815"/>
      <c r="BT10" s="816"/>
      <c r="BU10" s="816"/>
      <c r="BV10" s="816"/>
      <c r="BW10" s="816"/>
      <c r="BX10" s="816"/>
      <c r="BY10" s="816"/>
      <c r="BZ10" s="816"/>
      <c r="CA10" s="816"/>
      <c r="CB10" s="816"/>
      <c r="CC10" s="816"/>
      <c r="CD10" s="816"/>
      <c r="CE10" s="816"/>
      <c r="CF10" s="816"/>
      <c r="CG10" s="817"/>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3"/>
    </row>
    <row r="11" spans="1:131" s="254" customFormat="1" ht="26.25" customHeight="1" x14ac:dyDescent="0.15">
      <c r="A11" s="260">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811"/>
      <c r="AL11" s="812"/>
      <c r="AM11" s="812"/>
      <c r="AN11" s="812"/>
      <c r="AO11" s="812"/>
      <c r="AP11" s="812"/>
      <c r="AQ11" s="812"/>
      <c r="AR11" s="812"/>
      <c r="AS11" s="812"/>
      <c r="AT11" s="812"/>
      <c r="AU11" s="813"/>
      <c r="AV11" s="813"/>
      <c r="AW11" s="813"/>
      <c r="AX11" s="813"/>
      <c r="AY11" s="814"/>
      <c r="AZ11" s="251"/>
      <c r="BA11" s="251"/>
      <c r="BB11" s="251"/>
      <c r="BC11" s="251"/>
      <c r="BD11" s="251"/>
      <c r="BE11" s="252"/>
      <c r="BF11" s="252"/>
      <c r="BG11" s="252"/>
      <c r="BH11" s="252"/>
      <c r="BI11" s="252"/>
      <c r="BJ11" s="252"/>
      <c r="BK11" s="252"/>
      <c r="BL11" s="252"/>
      <c r="BM11" s="252"/>
      <c r="BN11" s="252"/>
      <c r="BO11" s="252"/>
      <c r="BP11" s="252"/>
      <c r="BQ11" s="261">
        <v>5</v>
      </c>
      <c r="BR11" s="262"/>
      <c r="BS11" s="815"/>
      <c r="BT11" s="816"/>
      <c r="BU11" s="816"/>
      <c r="BV11" s="816"/>
      <c r="BW11" s="816"/>
      <c r="BX11" s="816"/>
      <c r="BY11" s="816"/>
      <c r="BZ11" s="816"/>
      <c r="CA11" s="816"/>
      <c r="CB11" s="816"/>
      <c r="CC11" s="816"/>
      <c r="CD11" s="816"/>
      <c r="CE11" s="816"/>
      <c r="CF11" s="816"/>
      <c r="CG11" s="817"/>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3"/>
    </row>
    <row r="12" spans="1:131" s="254" customFormat="1" ht="26.25" customHeight="1" x14ac:dyDescent="0.15">
      <c r="A12" s="260">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811"/>
      <c r="AL12" s="812"/>
      <c r="AM12" s="812"/>
      <c r="AN12" s="812"/>
      <c r="AO12" s="812"/>
      <c r="AP12" s="812"/>
      <c r="AQ12" s="812"/>
      <c r="AR12" s="812"/>
      <c r="AS12" s="812"/>
      <c r="AT12" s="812"/>
      <c r="AU12" s="813"/>
      <c r="AV12" s="813"/>
      <c r="AW12" s="813"/>
      <c r="AX12" s="813"/>
      <c r="AY12" s="814"/>
      <c r="AZ12" s="251"/>
      <c r="BA12" s="251"/>
      <c r="BB12" s="251"/>
      <c r="BC12" s="251"/>
      <c r="BD12" s="251"/>
      <c r="BE12" s="252"/>
      <c r="BF12" s="252"/>
      <c r="BG12" s="252"/>
      <c r="BH12" s="252"/>
      <c r="BI12" s="252"/>
      <c r="BJ12" s="252"/>
      <c r="BK12" s="252"/>
      <c r="BL12" s="252"/>
      <c r="BM12" s="252"/>
      <c r="BN12" s="252"/>
      <c r="BO12" s="252"/>
      <c r="BP12" s="252"/>
      <c r="BQ12" s="261">
        <v>6</v>
      </c>
      <c r="BR12" s="262"/>
      <c r="BS12" s="815"/>
      <c r="BT12" s="816"/>
      <c r="BU12" s="816"/>
      <c r="BV12" s="816"/>
      <c r="BW12" s="816"/>
      <c r="BX12" s="816"/>
      <c r="BY12" s="816"/>
      <c r="BZ12" s="816"/>
      <c r="CA12" s="816"/>
      <c r="CB12" s="816"/>
      <c r="CC12" s="816"/>
      <c r="CD12" s="816"/>
      <c r="CE12" s="816"/>
      <c r="CF12" s="816"/>
      <c r="CG12" s="817"/>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3"/>
    </row>
    <row r="13" spans="1:131" s="254" customFormat="1" ht="26.25" customHeight="1" x14ac:dyDescent="0.15">
      <c r="A13" s="260">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811"/>
      <c r="AL13" s="812"/>
      <c r="AM13" s="812"/>
      <c r="AN13" s="812"/>
      <c r="AO13" s="812"/>
      <c r="AP13" s="812"/>
      <c r="AQ13" s="812"/>
      <c r="AR13" s="812"/>
      <c r="AS13" s="812"/>
      <c r="AT13" s="812"/>
      <c r="AU13" s="813"/>
      <c r="AV13" s="813"/>
      <c r="AW13" s="813"/>
      <c r="AX13" s="813"/>
      <c r="AY13" s="814"/>
      <c r="AZ13" s="251"/>
      <c r="BA13" s="251"/>
      <c r="BB13" s="251"/>
      <c r="BC13" s="251"/>
      <c r="BD13" s="251"/>
      <c r="BE13" s="252"/>
      <c r="BF13" s="252"/>
      <c r="BG13" s="252"/>
      <c r="BH13" s="252"/>
      <c r="BI13" s="252"/>
      <c r="BJ13" s="252"/>
      <c r="BK13" s="252"/>
      <c r="BL13" s="252"/>
      <c r="BM13" s="252"/>
      <c r="BN13" s="252"/>
      <c r="BO13" s="252"/>
      <c r="BP13" s="252"/>
      <c r="BQ13" s="261">
        <v>7</v>
      </c>
      <c r="BR13" s="262"/>
      <c r="BS13" s="815"/>
      <c r="BT13" s="816"/>
      <c r="BU13" s="816"/>
      <c r="BV13" s="816"/>
      <c r="BW13" s="816"/>
      <c r="BX13" s="816"/>
      <c r="BY13" s="816"/>
      <c r="BZ13" s="816"/>
      <c r="CA13" s="816"/>
      <c r="CB13" s="816"/>
      <c r="CC13" s="816"/>
      <c r="CD13" s="816"/>
      <c r="CE13" s="816"/>
      <c r="CF13" s="816"/>
      <c r="CG13" s="817"/>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3"/>
    </row>
    <row r="14" spans="1:131" s="254" customFormat="1" ht="26.25" customHeight="1" x14ac:dyDescent="0.15">
      <c r="A14" s="260">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811"/>
      <c r="AL14" s="812"/>
      <c r="AM14" s="812"/>
      <c r="AN14" s="812"/>
      <c r="AO14" s="812"/>
      <c r="AP14" s="812"/>
      <c r="AQ14" s="812"/>
      <c r="AR14" s="812"/>
      <c r="AS14" s="812"/>
      <c r="AT14" s="812"/>
      <c r="AU14" s="813"/>
      <c r="AV14" s="813"/>
      <c r="AW14" s="813"/>
      <c r="AX14" s="813"/>
      <c r="AY14" s="814"/>
      <c r="AZ14" s="251"/>
      <c r="BA14" s="251"/>
      <c r="BB14" s="251"/>
      <c r="BC14" s="251"/>
      <c r="BD14" s="251"/>
      <c r="BE14" s="252"/>
      <c r="BF14" s="252"/>
      <c r="BG14" s="252"/>
      <c r="BH14" s="252"/>
      <c r="BI14" s="252"/>
      <c r="BJ14" s="252"/>
      <c r="BK14" s="252"/>
      <c r="BL14" s="252"/>
      <c r="BM14" s="252"/>
      <c r="BN14" s="252"/>
      <c r="BO14" s="252"/>
      <c r="BP14" s="252"/>
      <c r="BQ14" s="261">
        <v>8</v>
      </c>
      <c r="BR14" s="262"/>
      <c r="BS14" s="815"/>
      <c r="BT14" s="816"/>
      <c r="BU14" s="816"/>
      <c r="BV14" s="816"/>
      <c r="BW14" s="816"/>
      <c r="BX14" s="816"/>
      <c r="BY14" s="816"/>
      <c r="BZ14" s="816"/>
      <c r="CA14" s="816"/>
      <c r="CB14" s="816"/>
      <c r="CC14" s="816"/>
      <c r="CD14" s="816"/>
      <c r="CE14" s="816"/>
      <c r="CF14" s="816"/>
      <c r="CG14" s="817"/>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3"/>
    </row>
    <row r="15" spans="1:131" s="254" customFormat="1" ht="26.25" customHeight="1" x14ac:dyDescent="0.15">
      <c r="A15" s="260">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811"/>
      <c r="AL15" s="812"/>
      <c r="AM15" s="812"/>
      <c r="AN15" s="812"/>
      <c r="AO15" s="812"/>
      <c r="AP15" s="812"/>
      <c r="AQ15" s="812"/>
      <c r="AR15" s="812"/>
      <c r="AS15" s="812"/>
      <c r="AT15" s="812"/>
      <c r="AU15" s="813"/>
      <c r="AV15" s="813"/>
      <c r="AW15" s="813"/>
      <c r="AX15" s="813"/>
      <c r="AY15" s="814"/>
      <c r="AZ15" s="251"/>
      <c r="BA15" s="251"/>
      <c r="BB15" s="251"/>
      <c r="BC15" s="251"/>
      <c r="BD15" s="251"/>
      <c r="BE15" s="252"/>
      <c r="BF15" s="252"/>
      <c r="BG15" s="252"/>
      <c r="BH15" s="252"/>
      <c r="BI15" s="252"/>
      <c r="BJ15" s="252"/>
      <c r="BK15" s="252"/>
      <c r="BL15" s="252"/>
      <c r="BM15" s="252"/>
      <c r="BN15" s="252"/>
      <c r="BO15" s="252"/>
      <c r="BP15" s="252"/>
      <c r="BQ15" s="261">
        <v>9</v>
      </c>
      <c r="BR15" s="262"/>
      <c r="BS15" s="815"/>
      <c r="BT15" s="816"/>
      <c r="BU15" s="816"/>
      <c r="BV15" s="816"/>
      <c r="BW15" s="816"/>
      <c r="BX15" s="816"/>
      <c r="BY15" s="816"/>
      <c r="BZ15" s="816"/>
      <c r="CA15" s="816"/>
      <c r="CB15" s="816"/>
      <c r="CC15" s="816"/>
      <c r="CD15" s="816"/>
      <c r="CE15" s="816"/>
      <c r="CF15" s="816"/>
      <c r="CG15" s="817"/>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3"/>
    </row>
    <row r="16" spans="1:131" s="254" customFormat="1" ht="26.25" customHeight="1" x14ac:dyDescent="0.15">
      <c r="A16" s="260">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811"/>
      <c r="AL16" s="812"/>
      <c r="AM16" s="812"/>
      <c r="AN16" s="812"/>
      <c r="AO16" s="812"/>
      <c r="AP16" s="812"/>
      <c r="AQ16" s="812"/>
      <c r="AR16" s="812"/>
      <c r="AS16" s="812"/>
      <c r="AT16" s="812"/>
      <c r="AU16" s="813"/>
      <c r="AV16" s="813"/>
      <c r="AW16" s="813"/>
      <c r="AX16" s="813"/>
      <c r="AY16" s="814"/>
      <c r="AZ16" s="251"/>
      <c r="BA16" s="251"/>
      <c r="BB16" s="251"/>
      <c r="BC16" s="251"/>
      <c r="BD16" s="251"/>
      <c r="BE16" s="252"/>
      <c r="BF16" s="252"/>
      <c r="BG16" s="252"/>
      <c r="BH16" s="252"/>
      <c r="BI16" s="252"/>
      <c r="BJ16" s="252"/>
      <c r="BK16" s="252"/>
      <c r="BL16" s="252"/>
      <c r="BM16" s="252"/>
      <c r="BN16" s="252"/>
      <c r="BO16" s="252"/>
      <c r="BP16" s="252"/>
      <c r="BQ16" s="261">
        <v>10</v>
      </c>
      <c r="BR16" s="262"/>
      <c r="BS16" s="815"/>
      <c r="BT16" s="816"/>
      <c r="BU16" s="816"/>
      <c r="BV16" s="816"/>
      <c r="BW16" s="816"/>
      <c r="BX16" s="816"/>
      <c r="BY16" s="816"/>
      <c r="BZ16" s="816"/>
      <c r="CA16" s="816"/>
      <c r="CB16" s="816"/>
      <c r="CC16" s="816"/>
      <c r="CD16" s="816"/>
      <c r="CE16" s="816"/>
      <c r="CF16" s="816"/>
      <c r="CG16" s="817"/>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3"/>
    </row>
    <row r="17" spans="1:131" s="254" customFormat="1" ht="26.25" customHeight="1" x14ac:dyDescent="0.15">
      <c r="A17" s="260">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811"/>
      <c r="AL17" s="812"/>
      <c r="AM17" s="812"/>
      <c r="AN17" s="812"/>
      <c r="AO17" s="812"/>
      <c r="AP17" s="812"/>
      <c r="AQ17" s="812"/>
      <c r="AR17" s="812"/>
      <c r="AS17" s="812"/>
      <c r="AT17" s="812"/>
      <c r="AU17" s="813"/>
      <c r="AV17" s="813"/>
      <c r="AW17" s="813"/>
      <c r="AX17" s="813"/>
      <c r="AY17" s="814"/>
      <c r="AZ17" s="251"/>
      <c r="BA17" s="251"/>
      <c r="BB17" s="251"/>
      <c r="BC17" s="251"/>
      <c r="BD17" s="251"/>
      <c r="BE17" s="252"/>
      <c r="BF17" s="252"/>
      <c r="BG17" s="252"/>
      <c r="BH17" s="252"/>
      <c r="BI17" s="252"/>
      <c r="BJ17" s="252"/>
      <c r="BK17" s="252"/>
      <c r="BL17" s="252"/>
      <c r="BM17" s="252"/>
      <c r="BN17" s="252"/>
      <c r="BO17" s="252"/>
      <c r="BP17" s="252"/>
      <c r="BQ17" s="261">
        <v>11</v>
      </c>
      <c r="BR17" s="262"/>
      <c r="BS17" s="815"/>
      <c r="BT17" s="816"/>
      <c r="BU17" s="816"/>
      <c r="BV17" s="816"/>
      <c r="BW17" s="816"/>
      <c r="BX17" s="816"/>
      <c r="BY17" s="816"/>
      <c r="BZ17" s="816"/>
      <c r="CA17" s="816"/>
      <c r="CB17" s="816"/>
      <c r="CC17" s="816"/>
      <c r="CD17" s="816"/>
      <c r="CE17" s="816"/>
      <c r="CF17" s="816"/>
      <c r="CG17" s="817"/>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3"/>
    </row>
    <row r="18" spans="1:131" s="254" customFormat="1" ht="26.25" customHeight="1" x14ac:dyDescent="0.15">
      <c r="A18" s="260">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811"/>
      <c r="AL18" s="812"/>
      <c r="AM18" s="812"/>
      <c r="AN18" s="812"/>
      <c r="AO18" s="812"/>
      <c r="AP18" s="812"/>
      <c r="AQ18" s="812"/>
      <c r="AR18" s="812"/>
      <c r="AS18" s="812"/>
      <c r="AT18" s="812"/>
      <c r="AU18" s="813"/>
      <c r="AV18" s="813"/>
      <c r="AW18" s="813"/>
      <c r="AX18" s="813"/>
      <c r="AY18" s="814"/>
      <c r="AZ18" s="251"/>
      <c r="BA18" s="251"/>
      <c r="BB18" s="251"/>
      <c r="BC18" s="251"/>
      <c r="BD18" s="251"/>
      <c r="BE18" s="252"/>
      <c r="BF18" s="252"/>
      <c r="BG18" s="252"/>
      <c r="BH18" s="252"/>
      <c r="BI18" s="252"/>
      <c r="BJ18" s="252"/>
      <c r="BK18" s="252"/>
      <c r="BL18" s="252"/>
      <c r="BM18" s="252"/>
      <c r="BN18" s="252"/>
      <c r="BO18" s="252"/>
      <c r="BP18" s="252"/>
      <c r="BQ18" s="261">
        <v>12</v>
      </c>
      <c r="BR18" s="262"/>
      <c r="BS18" s="815"/>
      <c r="BT18" s="816"/>
      <c r="BU18" s="816"/>
      <c r="BV18" s="816"/>
      <c r="BW18" s="816"/>
      <c r="BX18" s="816"/>
      <c r="BY18" s="816"/>
      <c r="BZ18" s="816"/>
      <c r="CA18" s="816"/>
      <c r="CB18" s="816"/>
      <c r="CC18" s="816"/>
      <c r="CD18" s="816"/>
      <c r="CE18" s="816"/>
      <c r="CF18" s="816"/>
      <c r="CG18" s="817"/>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3"/>
    </row>
    <row r="19" spans="1:131" s="254" customFormat="1" ht="26.25" customHeight="1" x14ac:dyDescent="0.15">
      <c r="A19" s="260">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811"/>
      <c r="AL19" s="812"/>
      <c r="AM19" s="812"/>
      <c r="AN19" s="812"/>
      <c r="AO19" s="812"/>
      <c r="AP19" s="812"/>
      <c r="AQ19" s="812"/>
      <c r="AR19" s="812"/>
      <c r="AS19" s="812"/>
      <c r="AT19" s="812"/>
      <c r="AU19" s="813"/>
      <c r="AV19" s="813"/>
      <c r="AW19" s="813"/>
      <c r="AX19" s="813"/>
      <c r="AY19" s="814"/>
      <c r="AZ19" s="251"/>
      <c r="BA19" s="251"/>
      <c r="BB19" s="251"/>
      <c r="BC19" s="251"/>
      <c r="BD19" s="251"/>
      <c r="BE19" s="252"/>
      <c r="BF19" s="252"/>
      <c r="BG19" s="252"/>
      <c r="BH19" s="252"/>
      <c r="BI19" s="252"/>
      <c r="BJ19" s="252"/>
      <c r="BK19" s="252"/>
      <c r="BL19" s="252"/>
      <c r="BM19" s="252"/>
      <c r="BN19" s="252"/>
      <c r="BO19" s="252"/>
      <c r="BP19" s="252"/>
      <c r="BQ19" s="261">
        <v>13</v>
      </c>
      <c r="BR19" s="262"/>
      <c r="BS19" s="815"/>
      <c r="BT19" s="816"/>
      <c r="BU19" s="816"/>
      <c r="BV19" s="816"/>
      <c r="BW19" s="816"/>
      <c r="BX19" s="816"/>
      <c r="BY19" s="816"/>
      <c r="BZ19" s="816"/>
      <c r="CA19" s="816"/>
      <c r="CB19" s="816"/>
      <c r="CC19" s="816"/>
      <c r="CD19" s="816"/>
      <c r="CE19" s="816"/>
      <c r="CF19" s="816"/>
      <c r="CG19" s="817"/>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3"/>
    </row>
    <row r="20" spans="1:131" s="254" customFormat="1" ht="26.25" customHeight="1" x14ac:dyDescent="0.15">
      <c r="A20" s="260">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811"/>
      <c r="AL20" s="812"/>
      <c r="AM20" s="812"/>
      <c r="AN20" s="812"/>
      <c r="AO20" s="812"/>
      <c r="AP20" s="812"/>
      <c r="AQ20" s="812"/>
      <c r="AR20" s="812"/>
      <c r="AS20" s="812"/>
      <c r="AT20" s="812"/>
      <c r="AU20" s="813"/>
      <c r="AV20" s="813"/>
      <c r="AW20" s="813"/>
      <c r="AX20" s="813"/>
      <c r="AY20" s="814"/>
      <c r="AZ20" s="251"/>
      <c r="BA20" s="251"/>
      <c r="BB20" s="251"/>
      <c r="BC20" s="251"/>
      <c r="BD20" s="251"/>
      <c r="BE20" s="252"/>
      <c r="BF20" s="252"/>
      <c r="BG20" s="252"/>
      <c r="BH20" s="252"/>
      <c r="BI20" s="252"/>
      <c r="BJ20" s="252"/>
      <c r="BK20" s="252"/>
      <c r="BL20" s="252"/>
      <c r="BM20" s="252"/>
      <c r="BN20" s="252"/>
      <c r="BO20" s="252"/>
      <c r="BP20" s="252"/>
      <c r="BQ20" s="261">
        <v>14</v>
      </c>
      <c r="BR20" s="262"/>
      <c r="BS20" s="815"/>
      <c r="BT20" s="816"/>
      <c r="BU20" s="816"/>
      <c r="BV20" s="816"/>
      <c r="BW20" s="816"/>
      <c r="BX20" s="816"/>
      <c r="BY20" s="816"/>
      <c r="BZ20" s="816"/>
      <c r="CA20" s="816"/>
      <c r="CB20" s="816"/>
      <c r="CC20" s="816"/>
      <c r="CD20" s="816"/>
      <c r="CE20" s="816"/>
      <c r="CF20" s="816"/>
      <c r="CG20" s="817"/>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3"/>
    </row>
    <row r="21" spans="1:131" s="254" customFormat="1" ht="26.25" customHeight="1" thickBot="1" x14ac:dyDescent="0.2">
      <c r="A21" s="260">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811"/>
      <c r="AL21" s="812"/>
      <c r="AM21" s="812"/>
      <c r="AN21" s="812"/>
      <c r="AO21" s="812"/>
      <c r="AP21" s="812"/>
      <c r="AQ21" s="812"/>
      <c r="AR21" s="812"/>
      <c r="AS21" s="812"/>
      <c r="AT21" s="812"/>
      <c r="AU21" s="813"/>
      <c r="AV21" s="813"/>
      <c r="AW21" s="813"/>
      <c r="AX21" s="813"/>
      <c r="AY21" s="814"/>
      <c r="AZ21" s="251"/>
      <c r="BA21" s="251"/>
      <c r="BB21" s="251"/>
      <c r="BC21" s="251"/>
      <c r="BD21" s="251"/>
      <c r="BE21" s="252"/>
      <c r="BF21" s="252"/>
      <c r="BG21" s="252"/>
      <c r="BH21" s="252"/>
      <c r="BI21" s="252"/>
      <c r="BJ21" s="252"/>
      <c r="BK21" s="252"/>
      <c r="BL21" s="252"/>
      <c r="BM21" s="252"/>
      <c r="BN21" s="252"/>
      <c r="BO21" s="252"/>
      <c r="BP21" s="252"/>
      <c r="BQ21" s="261">
        <v>15</v>
      </c>
      <c r="BR21" s="262"/>
      <c r="BS21" s="815"/>
      <c r="BT21" s="816"/>
      <c r="BU21" s="816"/>
      <c r="BV21" s="816"/>
      <c r="BW21" s="816"/>
      <c r="BX21" s="816"/>
      <c r="BY21" s="816"/>
      <c r="BZ21" s="816"/>
      <c r="CA21" s="816"/>
      <c r="CB21" s="816"/>
      <c r="CC21" s="816"/>
      <c r="CD21" s="816"/>
      <c r="CE21" s="816"/>
      <c r="CF21" s="816"/>
      <c r="CG21" s="817"/>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3"/>
    </row>
    <row r="22" spans="1:131" s="254" customFormat="1" ht="26.25" customHeight="1" x14ac:dyDescent="0.15">
      <c r="A22" s="260">
        <v>16</v>
      </c>
      <c r="B22" s="802"/>
      <c r="C22" s="803"/>
      <c r="D22" s="803"/>
      <c r="E22" s="803"/>
      <c r="F22" s="803"/>
      <c r="G22" s="803"/>
      <c r="H22" s="803"/>
      <c r="I22" s="803"/>
      <c r="J22" s="803"/>
      <c r="K22" s="803"/>
      <c r="L22" s="803"/>
      <c r="M22" s="803"/>
      <c r="N22" s="803"/>
      <c r="O22" s="803"/>
      <c r="P22" s="804"/>
      <c r="Q22" s="834"/>
      <c r="R22" s="835"/>
      <c r="S22" s="835"/>
      <c r="T22" s="835"/>
      <c r="U22" s="835"/>
      <c r="V22" s="835"/>
      <c r="W22" s="835"/>
      <c r="X22" s="835"/>
      <c r="Y22" s="835"/>
      <c r="Z22" s="835"/>
      <c r="AA22" s="835"/>
      <c r="AB22" s="835"/>
      <c r="AC22" s="835"/>
      <c r="AD22" s="835"/>
      <c r="AE22" s="836"/>
      <c r="AF22" s="808"/>
      <c r="AG22" s="809"/>
      <c r="AH22" s="809"/>
      <c r="AI22" s="809"/>
      <c r="AJ22" s="810"/>
      <c r="AK22" s="852"/>
      <c r="AL22" s="853"/>
      <c r="AM22" s="853"/>
      <c r="AN22" s="853"/>
      <c r="AO22" s="853"/>
      <c r="AP22" s="853"/>
      <c r="AQ22" s="853"/>
      <c r="AR22" s="853"/>
      <c r="AS22" s="853"/>
      <c r="AT22" s="853"/>
      <c r="AU22" s="854"/>
      <c r="AV22" s="854"/>
      <c r="AW22" s="854"/>
      <c r="AX22" s="854"/>
      <c r="AY22" s="855"/>
      <c r="AZ22" s="856" t="s">
        <v>396</v>
      </c>
      <c r="BA22" s="856"/>
      <c r="BB22" s="856"/>
      <c r="BC22" s="856"/>
      <c r="BD22" s="857"/>
      <c r="BE22" s="252"/>
      <c r="BF22" s="252"/>
      <c r="BG22" s="252"/>
      <c r="BH22" s="252"/>
      <c r="BI22" s="252"/>
      <c r="BJ22" s="252"/>
      <c r="BK22" s="252"/>
      <c r="BL22" s="252"/>
      <c r="BM22" s="252"/>
      <c r="BN22" s="252"/>
      <c r="BO22" s="252"/>
      <c r="BP22" s="252"/>
      <c r="BQ22" s="261">
        <v>16</v>
      </c>
      <c r="BR22" s="262"/>
      <c r="BS22" s="815"/>
      <c r="BT22" s="816"/>
      <c r="BU22" s="816"/>
      <c r="BV22" s="816"/>
      <c r="BW22" s="816"/>
      <c r="BX22" s="816"/>
      <c r="BY22" s="816"/>
      <c r="BZ22" s="816"/>
      <c r="CA22" s="816"/>
      <c r="CB22" s="816"/>
      <c r="CC22" s="816"/>
      <c r="CD22" s="816"/>
      <c r="CE22" s="816"/>
      <c r="CF22" s="816"/>
      <c r="CG22" s="817"/>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3"/>
    </row>
    <row r="23" spans="1:131" s="254" customFormat="1" ht="26.25" customHeight="1" thickBot="1" x14ac:dyDescent="0.2">
      <c r="A23" s="263" t="s">
        <v>397</v>
      </c>
      <c r="B23" s="837" t="s">
        <v>398</v>
      </c>
      <c r="C23" s="838"/>
      <c r="D23" s="838"/>
      <c r="E23" s="838"/>
      <c r="F23" s="838"/>
      <c r="G23" s="838"/>
      <c r="H23" s="838"/>
      <c r="I23" s="838"/>
      <c r="J23" s="838"/>
      <c r="K23" s="838"/>
      <c r="L23" s="838"/>
      <c r="M23" s="838"/>
      <c r="N23" s="838"/>
      <c r="O23" s="838"/>
      <c r="P23" s="839"/>
      <c r="Q23" s="840">
        <f>SUM(Q7:U9)</f>
        <v>6982</v>
      </c>
      <c r="R23" s="841"/>
      <c r="S23" s="841"/>
      <c r="T23" s="841"/>
      <c r="U23" s="841"/>
      <c r="V23" s="842">
        <f t="shared" ref="V23" si="0">SUM(V7:Z9)</f>
        <v>6867</v>
      </c>
      <c r="W23" s="843"/>
      <c r="X23" s="843"/>
      <c r="Y23" s="843"/>
      <c r="Z23" s="844"/>
      <c r="AA23" s="842">
        <f t="shared" ref="AA23" si="1">SUM(AA7:AE9)</f>
        <v>115</v>
      </c>
      <c r="AB23" s="843"/>
      <c r="AC23" s="843"/>
      <c r="AD23" s="843"/>
      <c r="AE23" s="845"/>
      <c r="AF23" s="846">
        <v>45</v>
      </c>
      <c r="AG23" s="841"/>
      <c r="AH23" s="841"/>
      <c r="AI23" s="841"/>
      <c r="AJ23" s="847"/>
      <c r="AK23" s="848"/>
      <c r="AL23" s="849"/>
      <c r="AM23" s="849"/>
      <c r="AN23" s="849"/>
      <c r="AO23" s="849"/>
      <c r="AP23" s="841">
        <v>9632</v>
      </c>
      <c r="AQ23" s="841"/>
      <c r="AR23" s="841"/>
      <c r="AS23" s="841"/>
      <c r="AT23" s="841"/>
      <c r="AU23" s="850"/>
      <c r="AV23" s="850"/>
      <c r="AW23" s="850"/>
      <c r="AX23" s="850"/>
      <c r="AY23" s="851"/>
      <c r="AZ23" s="859" t="s">
        <v>128</v>
      </c>
      <c r="BA23" s="843"/>
      <c r="BB23" s="843"/>
      <c r="BC23" s="843"/>
      <c r="BD23" s="845"/>
      <c r="BE23" s="252"/>
      <c r="BF23" s="252"/>
      <c r="BG23" s="252"/>
      <c r="BH23" s="252"/>
      <c r="BI23" s="252"/>
      <c r="BJ23" s="252"/>
      <c r="BK23" s="252"/>
      <c r="BL23" s="252"/>
      <c r="BM23" s="252"/>
      <c r="BN23" s="252"/>
      <c r="BO23" s="252"/>
      <c r="BP23" s="252"/>
      <c r="BQ23" s="261">
        <v>17</v>
      </c>
      <c r="BR23" s="262"/>
      <c r="BS23" s="815"/>
      <c r="BT23" s="816"/>
      <c r="BU23" s="816"/>
      <c r="BV23" s="816"/>
      <c r="BW23" s="816"/>
      <c r="BX23" s="816"/>
      <c r="BY23" s="816"/>
      <c r="BZ23" s="816"/>
      <c r="CA23" s="816"/>
      <c r="CB23" s="816"/>
      <c r="CC23" s="816"/>
      <c r="CD23" s="816"/>
      <c r="CE23" s="816"/>
      <c r="CF23" s="816"/>
      <c r="CG23" s="817"/>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3"/>
    </row>
    <row r="24" spans="1:131" s="254" customFormat="1" ht="26.25" customHeight="1" x14ac:dyDescent="0.15">
      <c r="A24" s="858" t="s">
        <v>399</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1"/>
      <c r="BA24" s="251"/>
      <c r="BB24" s="251"/>
      <c r="BC24" s="251"/>
      <c r="BD24" s="251"/>
      <c r="BE24" s="252"/>
      <c r="BF24" s="252"/>
      <c r="BG24" s="252"/>
      <c r="BH24" s="252"/>
      <c r="BI24" s="252"/>
      <c r="BJ24" s="252"/>
      <c r="BK24" s="252"/>
      <c r="BL24" s="252"/>
      <c r="BM24" s="252"/>
      <c r="BN24" s="252"/>
      <c r="BO24" s="252"/>
      <c r="BP24" s="252"/>
      <c r="BQ24" s="261">
        <v>18</v>
      </c>
      <c r="BR24" s="262"/>
      <c r="BS24" s="815"/>
      <c r="BT24" s="816"/>
      <c r="BU24" s="816"/>
      <c r="BV24" s="816"/>
      <c r="BW24" s="816"/>
      <c r="BX24" s="816"/>
      <c r="BY24" s="816"/>
      <c r="BZ24" s="816"/>
      <c r="CA24" s="816"/>
      <c r="CB24" s="816"/>
      <c r="CC24" s="816"/>
      <c r="CD24" s="816"/>
      <c r="CE24" s="816"/>
      <c r="CF24" s="816"/>
      <c r="CG24" s="817"/>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3"/>
    </row>
    <row r="25" spans="1:131" s="246" customFormat="1" ht="26.25" customHeight="1" thickBot="1" x14ac:dyDescent="0.2">
      <c r="A25" s="796" t="s">
        <v>400</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6"/>
      <c r="BC25" s="796"/>
      <c r="BD25" s="796"/>
      <c r="BE25" s="796"/>
      <c r="BF25" s="796"/>
      <c r="BG25" s="796"/>
      <c r="BH25" s="796"/>
      <c r="BI25" s="796"/>
      <c r="BJ25" s="251"/>
      <c r="BK25" s="251"/>
      <c r="BL25" s="251"/>
      <c r="BM25" s="251"/>
      <c r="BN25" s="251"/>
      <c r="BO25" s="264"/>
      <c r="BP25" s="264"/>
      <c r="BQ25" s="261">
        <v>19</v>
      </c>
      <c r="BR25" s="262"/>
      <c r="BS25" s="815"/>
      <c r="BT25" s="816"/>
      <c r="BU25" s="816"/>
      <c r="BV25" s="816"/>
      <c r="BW25" s="816"/>
      <c r="BX25" s="816"/>
      <c r="BY25" s="816"/>
      <c r="BZ25" s="816"/>
      <c r="CA25" s="816"/>
      <c r="CB25" s="816"/>
      <c r="CC25" s="816"/>
      <c r="CD25" s="816"/>
      <c r="CE25" s="816"/>
      <c r="CF25" s="816"/>
      <c r="CG25" s="817"/>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5"/>
    </row>
    <row r="26" spans="1:131" s="246" customFormat="1" ht="26.25" customHeight="1" x14ac:dyDescent="0.15">
      <c r="A26" s="787" t="s">
        <v>376</v>
      </c>
      <c r="B26" s="788"/>
      <c r="C26" s="788"/>
      <c r="D26" s="788"/>
      <c r="E26" s="788"/>
      <c r="F26" s="788"/>
      <c r="G26" s="788"/>
      <c r="H26" s="788"/>
      <c r="I26" s="788"/>
      <c r="J26" s="788"/>
      <c r="K26" s="788"/>
      <c r="L26" s="788"/>
      <c r="M26" s="788"/>
      <c r="N26" s="788"/>
      <c r="O26" s="788"/>
      <c r="P26" s="789"/>
      <c r="Q26" s="764" t="s">
        <v>401</v>
      </c>
      <c r="R26" s="765"/>
      <c r="S26" s="765"/>
      <c r="T26" s="765"/>
      <c r="U26" s="766"/>
      <c r="V26" s="764" t="s">
        <v>402</v>
      </c>
      <c r="W26" s="765"/>
      <c r="X26" s="765"/>
      <c r="Y26" s="765"/>
      <c r="Z26" s="766"/>
      <c r="AA26" s="764" t="s">
        <v>403</v>
      </c>
      <c r="AB26" s="765"/>
      <c r="AC26" s="765"/>
      <c r="AD26" s="765"/>
      <c r="AE26" s="765"/>
      <c r="AF26" s="860" t="s">
        <v>404</v>
      </c>
      <c r="AG26" s="861"/>
      <c r="AH26" s="861"/>
      <c r="AI26" s="861"/>
      <c r="AJ26" s="862"/>
      <c r="AK26" s="765" t="s">
        <v>405</v>
      </c>
      <c r="AL26" s="765"/>
      <c r="AM26" s="765"/>
      <c r="AN26" s="765"/>
      <c r="AO26" s="766"/>
      <c r="AP26" s="764" t="s">
        <v>406</v>
      </c>
      <c r="AQ26" s="765"/>
      <c r="AR26" s="765"/>
      <c r="AS26" s="765"/>
      <c r="AT26" s="766"/>
      <c r="AU26" s="764" t="s">
        <v>407</v>
      </c>
      <c r="AV26" s="765"/>
      <c r="AW26" s="765"/>
      <c r="AX26" s="765"/>
      <c r="AY26" s="766"/>
      <c r="AZ26" s="764" t="s">
        <v>408</v>
      </c>
      <c r="BA26" s="765"/>
      <c r="BB26" s="765"/>
      <c r="BC26" s="765"/>
      <c r="BD26" s="766"/>
      <c r="BE26" s="764" t="s">
        <v>383</v>
      </c>
      <c r="BF26" s="765"/>
      <c r="BG26" s="765"/>
      <c r="BH26" s="765"/>
      <c r="BI26" s="776"/>
      <c r="BJ26" s="251"/>
      <c r="BK26" s="251"/>
      <c r="BL26" s="251"/>
      <c r="BM26" s="251"/>
      <c r="BN26" s="251"/>
      <c r="BO26" s="264"/>
      <c r="BP26" s="264"/>
      <c r="BQ26" s="261">
        <v>20</v>
      </c>
      <c r="BR26" s="262"/>
      <c r="BS26" s="815"/>
      <c r="BT26" s="816"/>
      <c r="BU26" s="816"/>
      <c r="BV26" s="816"/>
      <c r="BW26" s="816"/>
      <c r="BX26" s="816"/>
      <c r="BY26" s="816"/>
      <c r="BZ26" s="816"/>
      <c r="CA26" s="816"/>
      <c r="CB26" s="816"/>
      <c r="CC26" s="816"/>
      <c r="CD26" s="816"/>
      <c r="CE26" s="816"/>
      <c r="CF26" s="816"/>
      <c r="CG26" s="817"/>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5"/>
    </row>
    <row r="27" spans="1:131" s="246" customFormat="1" ht="26.25" customHeight="1" thickBot="1" x14ac:dyDescent="0.2">
      <c r="A27" s="790"/>
      <c r="B27" s="791"/>
      <c r="C27" s="791"/>
      <c r="D27" s="791"/>
      <c r="E27" s="791"/>
      <c r="F27" s="791"/>
      <c r="G27" s="791"/>
      <c r="H27" s="791"/>
      <c r="I27" s="791"/>
      <c r="J27" s="791"/>
      <c r="K27" s="791"/>
      <c r="L27" s="791"/>
      <c r="M27" s="791"/>
      <c r="N27" s="791"/>
      <c r="O27" s="791"/>
      <c r="P27" s="792"/>
      <c r="Q27" s="767"/>
      <c r="R27" s="768"/>
      <c r="S27" s="768"/>
      <c r="T27" s="768"/>
      <c r="U27" s="769"/>
      <c r="V27" s="767"/>
      <c r="W27" s="768"/>
      <c r="X27" s="768"/>
      <c r="Y27" s="768"/>
      <c r="Z27" s="769"/>
      <c r="AA27" s="767"/>
      <c r="AB27" s="768"/>
      <c r="AC27" s="768"/>
      <c r="AD27" s="768"/>
      <c r="AE27" s="768"/>
      <c r="AF27" s="863"/>
      <c r="AG27" s="864"/>
      <c r="AH27" s="864"/>
      <c r="AI27" s="864"/>
      <c r="AJ27" s="865"/>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7"/>
      <c r="BJ27" s="251"/>
      <c r="BK27" s="251"/>
      <c r="BL27" s="251"/>
      <c r="BM27" s="251"/>
      <c r="BN27" s="251"/>
      <c r="BO27" s="264"/>
      <c r="BP27" s="264"/>
      <c r="BQ27" s="261">
        <v>21</v>
      </c>
      <c r="BR27" s="262"/>
      <c r="BS27" s="815"/>
      <c r="BT27" s="816"/>
      <c r="BU27" s="816"/>
      <c r="BV27" s="816"/>
      <c r="BW27" s="816"/>
      <c r="BX27" s="816"/>
      <c r="BY27" s="816"/>
      <c r="BZ27" s="816"/>
      <c r="CA27" s="816"/>
      <c r="CB27" s="816"/>
      <c r="CC27" s="816"/>
      <c r="CD27" s="816"/>
      <c r="CE27" s="816"/>
      <c r="CF27" s="816"/>
      <c r="CG27" s="817"/>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5"/>
    </row>
    <row r="28" spans="1:131" s="246" customFormat="1" ht="26.25" customHeight="1" thickTop="1" x14ac:dyDescent="0.15">
      <c r="A28" s="265">
        <v>1</v>
      </c>
      <c r="B28" s="778" t="s">
        <v>409</v>
      </c>
      <c r="C28" s="779"/>
      <c r="D28" s="779"/>
      <c r="E28" s="779"/>
      <c r="F28" s="779"/>
      <c r="G28" s="779"/>
      <c r="H28" s="779"/>
      <c r="I28" s="779"/>
      <c r="J28" s="779"/>
      <c r="K28" s="779"/>
      <c r="L28" s="779"/>
      <c r="M28" s="779"/>
      <c r="N28" s="779"/>
      <c r="O28" s="779"/>
      <c r="P28" s="780"/>
      <c r="Q28" s="870">
        <v>629</v>
      </c>
      <c r="R28" s="871"/>
      <c r="S28" s="871"/>
      <c r="T28" s="871"/>
      <c r="U28" s="871"/>
      <c r="V28" s="871">
        <v>628</v>
      </c>
      <c r="W28" s="871"/>
      <c r="X28" s="871"/>
      <c r="Y28" s="871"/>
      <c r="Z28" s="871"/>
      <c r="AA28" s="871">
        <v>0</v>
      </c>
      <c r="AB28" s="871"/>
      <c r="AC28" s="871"/>
      <c r="AD28" s="871"/>
      <c r="AE28" s="872"/>
      <c r="AF28" s="873">
        <v>0</v>
      </c>
      <c r="AG28" s="871"/>
      <c r="AH28" s="871"/>
      <c r="AI28" s="871"/>
      <c r="AJ28" s="874"/>
      <c r="AK28" s="875">
        <v>54</v>
      </c>
      <c r="AL28" s="866"/>
      <c r="AM28" s="866"/>
      <c r="AN28" s="866"/>
      <c r="AO28" s="866"/>
      <c r="AP28" s="866" t="s">
        <v>598</v>
      </c>
      <c r="AQ28" s="866"/>
      <c r="AR28" s="866"/>
      <c r="AS28" s="866"/>
      <c r="AT28" s="866"/>
      <c r="AU28" s="866" t="s">
        <v>598</v>
      </c>
      <c r="AV28" s="866"/>
      <c r="AW28" s="866"/>
      <c r="AX28" s="866"/>
      <c r="AY28" s="866"/>
      <c r="AZ28" s="867" t="s">
        <v>592</v>
      </c>
      <c r="BA28" s="867"/>
      <c r="BB28" s="867"/>
      <c r="BC28" s="867"/>
      <c r="BD28" s="867"/>
      <c r="BE28" s="868"/>
      <c r="BF28" s="868"/>
      <c r="BG28" s="868"/>
      <c r="BH28" s="868"/>
      <c r="BI28" s="869"/>
      <c r="BJ28" s="251"/>
      <c r="BK28" s="251"/>
      <c r="BL28" s="251"/>
      <c r="BM28" s="251"/>
      <c r="BN28" s="251"/>
      <c r="BO28" s="264"/>
      <c r="BP28" s="264"/>
      <c r="BQ28" s="261">
        <v>22</v>
      </c>
      <c r="BR28" s="262"/>
      <c r="BS28" s="815"/>
      <c r="BT28" s="816"/>
      <c r="BU28" s="816"/>
      <c r="BV28" s="816"/>
      <c r="BW28" s="816"/>
      <c r="BX28" s="816"/>
      <c r="BY28" s="816"/>
      <c r="BZ28" s="816"/>
      <c r="CA28" s="816"/>
      <c r="CB28" s="816"/>
      <c r="CC28" s="816"/>
      <c r="CD28" s="816"/>
      <c r="CE28" s="816"/>
      <c r="CF28" s="816"/>
      <c r="CG28" s="817"/>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5"/>
    </row>
    <row r="29" spans="1:131" s="246" customFormat="1" ht="26.25" customHeight="1" x14ac:dyDescent="0.15">
      <c r="A29" s="265">
        <v>2</v>
      </c>
      <c r="B29" s="802" t="s">
        <v>410</v>
      </c>
      <c r="C29" s="803"/>
      <c r="D29" s="803"/>
      <c r="E29" s="803"/>
      <c r="F29" s="803"/>
      <c r="G29" s="803"/>
      <c r="H29" s="803"/>
      <c r="I29" s="803"/>
      <c r="J29" s="803"/>
      <c r="K29" s="803"/>
      <c r="L29" s="803"/>
      <c r="M29" s="803"/>
      <c r="N29" s="803"/>
      <c r="O29" s="803"/>
      <c r="P29" s="804"/>
      <c r="Q29" s="805">
        <v>74</v>
      </c>
      <c r="R29" s="806"/>
      <c r="S29" s="806"/>
      <c r="T29" s="806"/>
      <c r="U29" s="806"/>
      <c r="V29" s="806">
        <v>74</v>
      </c>
      <c r="W29" s="806"/>
      <c r="X29" s="806"/>
      <c r="Y29" s="806"/>
      <c r="Z29" s="806"/>
      <c r="AA29" s="806">
        <v>0</v>
      </c>
      <c r="AB29" s="806"/>
      <c r="AC29" s="806"/>
      <c r="AD29" s="806"/>
      <c r="AE29" s="807"/>
      <c r="AF29" s="808">
        <v>0</v>
      </c>
      <c r="AG29" s="809"/>
      <c r="AH29" s="809"/>
      <c r="AI29" s="809"/>
      <c r="AJ29" s="810"/>
      <c r="AK29" s="878">
        <v>37</v>
      </c>
      <c r="AL29" s="879"/>
      <c r="AM29" s="879"/>
      <c r="AN29" s="879"/>
      <c r="AO29" s="879"/>
      <c r="AP29" s="879" t="s">
        <v>598</v>
      </c>
      <c r="AQ29" s="879"/>
      <c r="AR29" s="879"/>
      <c r="AS29" s="879"/>
      <c r="AT29" s="879"/>
      <c r="AU29" s="879" t="s">
        <v>598</v>
      </c>
      <c r="AV29" s="879"/>
      <c r="AW29" s="879"/>
      <c r="AX29" s="879"/>
      <c r="AY29" s="879"/>
      <c r="AZ29" s="880" t="s">
        <v>592</v>
      </c>
      <c r="BA29" s="880"/>
      <c r="BB29" s="880"/>
      <c r="BC29" s="880"/>
      <c r="BD29" s="880"/>
      <c r="BE29" s="876"/>
      <c r="BF29" s="876"/>
      <c r="BG29" s="876"/>
      <c r="BH29" s="876"/>
      <c r="BI29" s="877"/>
      <c r="BJ29" s="251"/>
      <c r="BK29" s="251"/>
      <c r="BL29" s="251"/>
      <c r="BM29" s="251"/>
      <c r="BN29" s="251"/>
      <c r="BO29" s="264"/>
      <c r="BP29" s="264"/>
      <c r="BQ29" s="261">
        <v>23</v>
      </c>
      <c r="BR29" s="262"/>
      <c r="BS29" s="815"/>
      <c r="BT29" s="816"/>
      <c r="BU29" s="816"/>
      <c r="BV29" s="816"/>
      <c r="BW29" s="816"/>
      <c r="BX29" s="816"/>
      <c r="BY29" s="816"/>
      <c r="BZ29" s="816"/>
      <c r="CA29" s="816"/>
      <c r="CB29" s="816"/>
      <c r="CC29" s="816"/>
      <c r="CD29" s="816"/>
      <c r="CE29" s="816"/>
      <c r="CF29" s="816"/>
      <c r="CG29" s="817"/>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5"/>
    </row>
    <row r="30" spans="1:131" s="246" customFormat="1" ht="26.25" customHeight="1" x14ac:dyDescent="0.15">
      <c r="A30" s="265">
        <v>3</v>
      </c>
      <c r="B30" s="802" t="s">
        <v>411</v>
      </c>
      <c r="C30" s="803"/>
      <c r="D30" s="803"/>
      <c r="E30" s="803"/>
      <c r="F30" s="803"/>
      <c r="G30" s="803"/>
      <c r="H30" s="803"/>
      <c r="I30" s="803"/>
      <c r="J30" s="803"/>
      <c r="K30" s="803"/>
      <c r="L30" s="803"/>
      <c r="M30" s="803"/>
      <c r="N30" s="803"/>
      <c r="O30" s="803"/>
      <c r="P30" s="804"/>
      <c r="Q30" s="805">
        <v>176</v>
      </c>
      <c r="R30" s="806"/>
      <c r="S30" s="806"/>
      <c r="T30" s="806"/>
      <c r="U30" s="806"/>
      <c r="V30" s="806">
        <v>176</v>
      </c>
      <c r="W30" s="806"/>
      <c r="X30" s="806"/>
      <c r="Y30" s="806"/>
      <c r="Z30" s="806"/>
      <c r="AA30" s="806">
        <v>0</v>
      </c>
      <c r="AB30" s="806"/>
      <c r="AC30" s="806"/>
      <c r="AD30" s="806"/>
      <c r="AE30" s="807"/>
      <c r="AF30" s="808">
        <v>0</v>
      </c>
      <c r="AG30" s="809"/>
      <c r="AH30" s="809"/>
      <c r="AI30" s="809"/>
      <c r="AJ30" s="810"/>
      <c r="AK30" s="878">
        <v>122</v>
      </c>
      <c r="AL30" s="879"/>
      <c r="AM30" s="879"/>
      <c r="AN30" s="879"/>
      <c r="AO30" s="879"/>
      <c r="AP30" s="879" t="s">
        <v>598</v>
      </c>
      <c r="AQ30" s="879"/>
      <c r="AR30" s="879"/>
      <c r="AS30" s="879"/>
      <c r="AT30" s="879"/>
      <c r="AU30" s="879" t="s">
        <v>598</v>
      </c>
      <c r="AV30" s="879"/>
      <c r="AW30" s="879"/>
      <c r="AX30" s="879"/>
      <c r="AY30" s="879"/>
      <c r="AZ30" s="880" t="s">
        <v>592</v>
      </c>
      <c r="BA30" s="880"/>
      <c r="BB30" s="880"/>
      <c r="BC30" s="880"/>
      <c r="BD30" s="880"/>
      <c r="BE30" s="876"/>
      <c r="BF30" s="876"/>
      <c r="BG30" s="876"/>
      <c r="BH30" s="876"/>
      <c r="BI30" s="877"/>
      <c r="BJ30" s="251"/>
      <c r="BK30" s="251"/>
      <c r="BL30" s="251"/>
      <c r="BM30" s="251"/>
      <c r="BN30" s="251"/>
      <c r="BO30" s="264"/>
      <c r="BP30" s="264"/>
      <c r="BQ30" s="261">
        <v>24</v>
      </c>
      <c r="BR30" s="262"/>
      <c r="BS30" s="815"/>
      <c r="BT30" s="816"/>
      <c r="BU30" s="816"/>
      <c r="BV30" s="816"/>
      <c r="BW30" s="816"/>
      <c r="BX30" s="816"/>
      <c r="BY30" s="816"/>
      <c r="BZ30" s="816"/>
      <c r="CA30" s="816"/>
      <c r="CB30" s="816"/>
      <c r="CC30" s="816"/>
      <c r="CD30" s="816"/>
      <c r="CE30" s="816"/>
      <c r="CF30" s="816"/>
      <c r="CG30" s="817"/>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5"/>
    </row>
    <row r="31" spans="1:131" s="246" customFormat="1" ht="26.25" customHeight="1" x14ac:dyDescent="0.15">
      <c r="A31" s="265">
        <v>4</v>
      </c>
      <c r="B31" s="802" t="s">
        <v>412</v>
      </c>
      <c r="C31" s="803"/>
      <c r="D31" s="803"/>
      <c r="E31" s="803"/>
      <c r="F31" s="803"/>
      <c r="G31" s="803"/>
      <c r="H31" s="803"/>
      <c r="I31" s="803"/>
      <c r="J31" s="803"/>
      <c r="K31" s="803"/>
      <c r="L31" s="803"/>
      <c r="M31" s="803"/>
      <c r="N31" s="803"/>
      <c r="O31" s="803"/>
      <c r="P31" s="804"/>
      <c r="Q31" s="805">
        <v>222</v>
      </c>
      <c r="R31" s="806"/>
      <c r="S31" s="806"/>
      <c r="T31" s="806"/>
      <c r="U31" s="806"/>
      <c r="V31" s="806">
        <v>222</v>
      </c>
      <c r="W31" s="806"/>
      <c r="X31" s="806"/>
      <c r="Y31" s="806"/>
      <c r="Z31" s="806"/>
      <c r="AA31" s="806">
        <v>0</v>
      </c>
      <c r="AB31" s="806"/>
      <c r="AC31" s="806"/>
      <c r="AD31" s="806"/>
      <c r="AE31" s="807"/>
      <c r="AF31" s="808">
        <v>0</v>
      </c>
      <c r="AG31" s="809"/>
      <c r="AH31" s="809"/>
      <c r="AI31" s="809"/>
      <c r="AJ31" s="810"/>
      <c r="AK31" s="878">
        <v>87</v>
      </c>
      <c r="AL31" s="879"/>
      <c r="AM31" s="879"/>
      <c r="AN31" s="879"/>
      <c r="AO31" s="879"/>
      <c r="AP31" s="879">
        <v>1073</v>
      </c>
      <c r="AQ31" s="879"/>
      <c r="AR31" s="879"/>
      <c r="AS31" s="879"/>
      <c r="AT31" s="879"/>
      <c r="AU31" s="879">
        <v>91</v>
      </c>
      <c r="AV31" s="879"/>
      <c r="AW31" s="879"/>
      <c r="AX31" s="879"/>
      <c r="AY31" s="879"/>
      <c r="AZ31" s="880" t="s">
        <v>592</v>
      </c>
      <c r="BA31" s="880"/>
      <c r="BB31" s="880"/>
      <c r="BC31" s="880"/>
      <c r="BD31" s="880"/>
      <c r="BE31" s="876" t="s">
        <v>413</v>
      </c>
      <c r="BF31" s="876"/>
      <c r="BG31" s="876"/>
      <c r="BH31" s="876"/>
      <c r="BI31" s="877"/>
      <c r="BJ31" s="251"/>
      <c r="BK31" s="251"/>
      <c r="BL31" s="251"/>
      <c r="BM31" s="251"/>
      <c r="BN31" s="251"/>
      <c r="BO31" s="264"/>
      <c r="BP31" s="264"/>
      <c r="BQ31" s="261">
        <v>25</v>
      </c>
      <c r="BR31" s="262"/>
      <c r="BS31" s="815"/>
      <c r="BT31" s="816"/>
      <c r="BU31" s="816"/>
      <c r="BV31" s="816"/>
      <c r="BW31" s="816"/>
      <c r="BX31" s="816"/>
      <c r="BY31" s="816"/>
      <c r="BZ31" s="816"/>
      <c r="CA31" s="816"/>
      <c r="CB31" s="816"/>
      <c r="CC31" s="816"/>
      <c r="CD31" s="816"/>
      <c r="CE31" s="816"/>
      <c r="CF31" s="816"/>
      <c r="CG31" s="817"/>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5"/>
    </row>
    <row r="32" spans="1:131" s="246" customFormat="1" ht="26.25" customHeight="1" x14ac:dyDescent="0.15">
      <c r="A32" s="265">
        <v>5</v>
      </c>
      <c r="B32" s="802" t="s">
        <v>414</v>
      </c>
      <c r="C32" s="803"/>
      <c r="D32" s="803"/>
      <c r="E32" s="803"/>
      <c r="F32" s="803"/>
      <c r="G32" s="803"/>
      <c r="H32" s="803"/>
      <c r="I32" s="803"/>
      <c r="J32" s="803"/>
      <c r="K32" s="803"/>
      <c r="L32" s="803"/>
      <c r="M32" s="803"/>
      <c r="N32" s="803"/>
      <c r="O32" s="803"/>
      <c r="P32" s="804"/>
      <c r="Q32" s="805">
        <v>278</v>
      </c>
      <c r="R32" s="806"/>
      <c r="S32" s="806"/>
      <c r="T32" s="806"/>
      <c r="U32" s="806"/>
      <c r="V32" s="806">
        <v>278</v>
      </c>
      <c r="W32" s="806"/>
      <c r="X32" s="806"/>
      <c r="Y32" s="806"/>
      <c r="Z32" s="806"/>
      <c r="AA32" s="806">
        <v>0</v>
      </c>
      <c r="AB32" s="806"/>
      <c r="AC32" s="806"/>
      <c r="AD32" s="806"/>
      <c r="AE32" s="807"/>
      <c r="AF32" s="808">
        <v>0</v>
      </c>
      <c r="AG32" s="809"/>
      <c r="AH32" s="809"/>
      <c r="AI32" s="809"/>
      <c r="AJ32" s="810"/>
      <c r="AK32" s="878">
        <v>170</v>
      </c>
      <c r="AL32" s="879"/>
      <c r="AM32" s="879"/>
      <c r="AN32" s="879"/>
      <c r="AO32" s="879"/>
      <c r="AP32" s="879">
        <v>1337</v>
      </c>
      <c r="AQ32" s="879"/>
      <c r="AR32" s="879"/>
      <c r="AS32" s="879"/>
      <c r="AT32" s="879"/>
      <c r="AU32" s="879">
        <v>173</v>
      </c>
      <c r="AV32" s="879"/>
      <c r="AW32" s="879"/>
      <c r="AX32" s="879"/>
      <c r="AY32" s="879"/>
      <c r="AZ32" s="880" t="s">
        <v>592</v>
      </c>
      <c r="BA32" s="880"/>
      <c r="BB32" s="880"/>
      <c r="BC32" s="880"/>
      <c r="BD32" s="880"/>
      <c r="BE32" s="876" t="s">
        <v>415</v>
      </c>
      <c r="BF32" s="876"/>
      <c r="BG32" s="876"/>
      <c r="BH32" s="876"/>
      <c r="BI32" s="877"/>
      <c r="BJ32" s="251"/>
      <c r="BK32" s="251"/>
      <c r="BL32" s="251"/>
      <c r="BM32" s="251"/>
      <c r="BN32" s="251"/>
      <c r="BO32" s="264"/>
      <c r="BP32" s="264"/>
      <c r="BQ32" s="261">
        <v>26</v>
      </c>
      <c r="BR32" s="262"/>
      <c r="BS32" s="815"/>
      <c r="BT32" s="816"/>
      <c r="BU32" s="816"/>
      <c r="BV32" s="816"/>
      <c r="BW32" s="816"/>
      <c r="BX32" s="816"/>
      <c r="BY32" s="816"/>
      <c r="BZ32" s="816"/>
      <c r="CA32" s="816"/>
      <c r="CB32" s="816"/>
      <c r="CC32" s="816"/>
      <c r="CD32" s="816"/>
      <c r="CE32" s="816"/>
      <c r="CF32" s="816"/>
      <c r="CG32" s="817"/>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5"/>
    </row>
    <row r="33" spans="1:131" s="246" customFormat="1" ht="26.25" customHeight="1" x14ac:dyDescent="0.15">
      <c r="A33" s="265">
        <v>6</v>
      </c>
      <c r="B33" s="802"/>
      <c r="C33" s="803"/>
      <c r="D33" s="803"/>
      <c r="E33" s="803"/>
      <c r="F33" s="803"/>
      <c r="G33" s="803"/>
      <c r="H33" s="803"/>
      <c r="I33" s="803"/>
      <c r="J33" s="803"/>
      <c r="K33" s="803"/>
      <c r="L33" s="803"/>
      <c r="M33" s="803"/>
      <c r="N33" s="803"/>
      <c r="O33" s="803"/>
      <c r="P33" s="804"/>
      <c r="Q33" s="805"/>
      <c r="R33" s="806"/>
      <c r="S33" s="806"/>
      <c r="T33" s="806"/>
      <c r="U33" s="806"/>
      <c r="V33" s="806"/>
      <c r="W33" s="806"/>
      <c r="X33" s="806"/>
      <c r="Y33" s="806"/>
      <c r="Z33" s="806"/>
      <c r="AA33" s="806"/>
      <c r="AB33" s="806"/>
      <c r="AC33" s="806"/>
      <c r="AD33" s="806"/>
      <c r="AE33" s="807"/>
      <c r="AF33" s="808"/>
      <c r="AG33" s="809"/>
      <c r="AH33" s="809"/>
      <c r="AI33" s="809"/>
      <c r="AJ33" s="810"/>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1"/>
      <c r="BK33" s="251"/>
      <c r="BL33" s="251"/>
      <c r="BM33" s="251"/>
      <c r="BN33" s="251"/>
      <c r="BO33" s="264"/>
      <c r="BP33" s="264"/>
      <c r="BQ33" s="261">
        <v>27</v>
      </c>
      <c r="BR33" s="262"/>
      <c r="BS33" s="815"/>
      <c r="BT33" s="816"/>
      <c r="BU33" s="816"/>
      <c r="BV33" s="816"/>
      <c r="BW33" s="816"/>
      <c r="BX33" s="816"/>
      <c r="BY33" s="816"/>
      <c r="BZ33" s="816"/>
      <c r="CA33" s="816"/>
      <c r="CB33" s="816"/>
      <c r="CC33" s="816"/>
      <c r="CD33" s="816"/>
      <c r="CE33" s="816"/>
      <c r="CF33" s="816"/>
      <c r="CG33" s="817"/>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5"/>
    </row>
    <row r="34" spans="1:131" s="246" customFormat="1" ht="26.25" customHeight="1" x14ac:dyDescent="0.15">
      <c r="A34" s="265">
        <v>7</v>
      </c>
      <c r="B34" s="802"/>
      <c r="C34" s="803"/>
      <c r="D34" s="803"/>
      <c r="E34" s="803"/>
      <c r="F34" s="803"/>
      <c r="G34" s="803"/>
      <c r="H34" s="803"/>
      <c r="I34" s="803"/>
      <c r="J34" s="803"/>
      <c r="K34" s="803"/>
      <c r="L34" s="803"/>
      <c r="M34" s="803"/>
      <c r="N34" s="803"/>
      <c r="O34" s="803"/>
      <c r="P34" s="804"/>
      <c r="Q34" s="805"/>
      <c r="R34" s="806"/>
      <c r="S34" s="806"/>
      <c r="T34" s="806"/>
      <c r="U34" s="806"/>
      <c r="V34" s="806"/>
      <c r="W34" s="806"/>
      <c r="X34" s="806"/>
      <c r="Y34" s="806"/>
      <c r="Z34" s="806"/>
      <c r="AA34" s="806"/>
      <c r="AB34" s="806"/>
      <c r="AC34" s="806"/>
      <c r="AD34" s="806"/>
      <c r="AE34" s="807"/>
      <c r="AF34" s="808"/>
      <c r="AG34" s="809"/>
      <c r="AH34" s="809"/>
      <c r="AI34" s="809"/>
      <c r="AJ34" s="810"/>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1"/>
      <c r="BK34" s="251"/>
      <c r="BL34" s="251"/>
      <c r="BM34" s="251"/>
      <c r="BN34" s="251"/>
      <c r="BO34" s="264"/>
      <c r="BP34" s="264"/>
      <c r="BQ34" s="261">
        <v>28</v>
      </c>
      <c r="BR34" s="262"/>
      <c r="BS34" s="815"/>
      <c r="BT34" s="816"/>
      <c r="BU34" s="816"/>
      <c r="BV34" s="816"/>
      <c r="BW34" s="816"/>
      <c r="BX34" s="816"/>
      <c r="BY34" s="816"/>
      <c r="BZ34" s="816"/>
      <c r="CA34" s="816"/>
      <c r="CB34" s="816"/>
      <c r="CC34" s="816"/>
      <c r="CD34" s="816"/>
      <c r="CE34" s="816"/>
      <c r="CF34" s="816"/>
      <c r="CG34" s="817"/>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5"/>
    </row>
    <row r="35" spans="1:131" s="246" customFormat="1" ht="26.25" customHeight="1" x14ac:dyDescent="0.15">
      <c r="A35" s="265">
        <v>8</v>
      </c>
      <c r="B35" s="802"/>
      <c r="C35" s="803"/>
      <c r="D35" s="803"/>
      <c r="E35" s="803"/>
      <c r="F35" s="803"/>
      <c r="G35" s="803"/>
      <c r="H35" s="803"/>
      <c r="I35" s="803"/>
      <c r="J35" s="803"/>
      <c r="K35" s="803"/>
      <c r="L35" s="803"/>
      <c r="M35" s="803"/>
      <c r="N35" s="803"/>
      <c r="O35" s="803"/>
      <c r="P35" s="804"/>
      <c r="Q35" s="805"/>
      <c r="R35" s="806"/>
      <c r="S35" s="806"/>
      <c r="T35" s="806"/>
      <c r="U35" s="806"/>
      <c r="V35" s="806"/>
      <c r="W35" s="806"/>
      <c r="X35" s="806"/>
      <c r="Y35" s="806"/>
      <c r="Z35" s="806"/>
      <c r="AA35" s="806"/>
      <c r="AB35" s="806"/>
      <c r="AC35" s="806"/>
      <c r="AD35" s="806"/>
      <c r="AE35" s="807"/>
      <c r="AF35" s="808"/>
      <c r="AG35" s="809"/>
      <c r="AH35" s="809"/>
      <c r="AI35" s="809"/>
      <c r="AJ35" s="810"/>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1"/>
      <c r="BK35" s="251"/>
      <c r="BL35" s="251"/>
      <c r="BM35" s="251"/>
      <c r="BN35" s="251"/>
      <c r="BO35" s="264"/>
      <c r="BP35" s="264"/>
      <c r="BQ35" s="261">
        <v>29</v>
      </c>
      <c r="BR35" s="262"/>
      <c r="BS35" s="815"/>
      <c r="BT35" s="816"/>
      <c r="BU35" s="816"/>
      <c r="BV35" s="816"/>
      <c r="BW35" s="816"/>
      <c r="BX35" s="816"/>
      <c r="BY35" s="816"/>
      <c r="BZ35" s="816"/>
      <c r="CA35" s="816"/>
      <c r="CB35" s="816"/>
      <c r="CC35" s="816"/>
      <c r="CD35" s="816"/>
      <c r="CE35" s="816"/>
      <c r="CF35" s="816"/>
      <c r="CG35" s="817"/>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5"/>
    </row>
    <row r="36" spans="1:131" s="246" customFormat="1" ht="26.25" customHeight="1" x14ac:dyDescent="0.15">
      <c r="A36" s="265">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1"/>
      <c r="BK36" s="251"/>
      <c r="BL36" s="251"/>
      <c r="BM36" s="251"/>
      <c r="BN36" s="251"/>
      <c r="BO36" s="264"/>
      <c r="BP36" s="264"/>
      <c r="BQ36" s="261">
        <v>30</v>
      </c>
      <c r="BR36" s="262"/>
      <c r="BS36" s="815"/>
      <c r="BT36" s="816"/>
      <c r="BU36" s="816"/>
      <c r="BV36" s="816"/>
      <c r="BW36" s="816"/>
      <c r="BX36" s="816"/>
      <c r="BY36" s="816"/>
      <c r="BZ36" s="816"/>
      <c r="CA36" s="816"/>
      <c r="CB36" s="816"/>
      <c r="CC36" s="816"/>
      <c r="CD36" s="816"/>
      <c r="CE36" s="816"/>
      <c r="CF36" s="816"/>
      <c r="CG36" s="817"/>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5"/>
    </row>
    <row r="37" spans="1:131" s="246" customFormat="1" ht="26.25" customHeight="1" x14ac:dyDescent="0.15">
      <c r="A37" s="265">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1"/>
      <c r="BK37" s="251"/>
      <c r="BL37" s="251"/>
      <c r="BM37" s="251"/>
      <c r="BN37" s="251"/>
      <c r="BO37" s="264"/>
      <c r="BP37" s="264"/>
      <c r="BQ37" s="261">
        <v>31</v>
      </c>
      <c r="BR37" s="262"/>
      <c r="BS37" s="815"/>
      <c r="BT37" s="816"/>
      <c r="BU37" s="816"/>
      <c r="BV37" s="816"/>
      <c r="BW37" s="816"/>
      <c r="BX37" s="816"/>
      <c r="BY37" s="816"/>
      <c r="BZ37" s="816"/>
      <c r="CA37" s="816"/>
      <c r="CB37" s="816"/>
      <c r="CC37" s="816"/>
      <c r="CD37" s="816"/>
      <c r="CE37" s="816"/>
      <c r="CF37" s="816"/>
      <c r="CG37" s="817"/>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5"/>
    </row>
    <row r="38" spans="1:131" s="246" customFormat="1" ht="26.25" customHeight="1" x14ac:dyDescent="0.15">
      <c r="A38" s="265">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1"/>
      <c r="BK38" s="251"/>
      <c r="BL38" s="251"/>
      <c r="BM38" s="251"/>
      <c r="BN38" s="251"/>
      <c r="BO38" s="264"/>
      <c r="BP38" s="264"/>
      <c r="BQ38" s="261">
        <v>32</v>
      </c>
      <c r="BR38" s="262"/>
      <c r="BS38" s="815"/>
      <c r="BT38" s="816"/>
      <c r="BU38" s="816"/>
      <c r="BV38" s="816"/>
      <c r="BW38" s="816"/>
      <c r="BX38" s="816"/>
      <c r="BY38" s="816"/>
      <c r="BZ38" s="816"/>
      <c r="CA38" s="816"/>
      <c r="CB38" s="816"/>
      <c r="CC38" s="816"/>
      <c r="CD38" s="816"/>
      <c r="CE38" s="816"/>
      <c r="CF38" s="816"/>
      <c r="CG38" s="817"/>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5"/>
    </row>
    <row r="39" spans="1:131" s="246" customFormat="1" ht="26.25" customHeight="1" x14ac:dyDescent="0.15">
      <c r="A39" s="265">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1"/>
      <c r="BK39" s="251"/>
      <c r="BL39" s="251"/>
      <c r="BM39" s="251"/>
      <c r="BN39" s="251"/>
      <c r="BO39" s="264"/>
      <c r="BP39" s="264"/>
      <c r="BQ39" s="261">
        <v>33</v>
      </c>
      <c r="BR39" s="262"/>
      <c r="BS39" s="815"/>
      <c r="BT39" s="816"/>
      <c r="BU39" s="816"/>
      <c r="BV39" s="816"/>
      <c r="BW39" s="816"/>
      <c r="BX39" s="816"/>
      <c r="BY39" s="816"/>
      <c r="BZ39" s="816"/>
      <c r="CA39" s="816"/>
      <c r="CB39" s="816"/>
      <c r="CC39" s="816"/>
      <c r="CD39" s="816"/>
      <c r="CE39" s="816"/>
      <c r="CF39" s="816"/>
      <c r="CG39" s="817"/>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5"/>
    </row>
    <row r="40" spans="1:131" s="246" customFormat="1" ht="26.25" customHeight="1" x14ac:dyDescent="0.15">
      <c r="A40" s="260">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1"/>
      <c r="BK40" s="251"/>
      <c r="BL40" s="251"/>
      <c r="BM40" s="251"/>
      <c r="BN40" s="251"/>
      <c r="BO40" s="264"/>
      <c r="BP40" s="264"/>
      <c r="BQ40" s="261">
        <v>34</v>
      </c>
      <c r="BR40" s="262"/>
      <c r="BS40" s="815"/>
      <c r="BT40" s="816"/>
      <c r="BU40" s="816"/>
      <c r="BV40" s="816"/>
      <c r="BW40" s="816"/>
      <c r="BX40" s="816"/>
      <c r="BY40" s="816"/>
      <c r="BZ40" s="816"/>
      <c r="CA40" s="816"/>
      <c r="CB40" s="816"/>
      <c r="CC40" s="816"/>
      <c r="CD40" s="816"/>
      <c r="CE40" s="816"/>
      <c r="CF40" s="816"/>
      <c r="CG40" s="817"/>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5"/>
    </row>
    <row r="41" spans="1:131" s="246" customFormat="1" ht="26.25" customHeight="1" x14ac:dyDescent="0.15">
      <c r="A41" s="260">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1"/>
      <c r="BK41" s="251"/>
      <c r="BL41" s="251"/>
      <c r="BM41" s="251"/>
      <c r="BN41" s="251"/>
      <c r="BO41" s="264"/>
      <c r="BP41" s="264"/>
      <c r="BQ41" s="261">
        <v>35</v>
      </c>
      <c r="BR41" s="262"/>
      <c r="BS41" s="815"/>
      <c r="BT41" s="816"/>
      <c r="BU41" s="816"/>
      <c r="BV41" s="816"/>
      <c r="BW41" s="816"/>
      <c r="BX41" s="816"/>
      <c r="BY41" s="816"/>
      <c r="BZ41" s="816"/>
      <c r="CA41" s="816"/>
      <c r="CB41" s="816"/>
      <c r="CC41" s="816"/>
      <c r="CD41" s="816"/>
      <c r="CE41" s="816"/>
      <c r="CF41" s="816"/>
      <c r="CG41" s="817"/>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5"/>
    </row>
    <row r="42" spans="1:131" s="246" customFormat="1" ht="26.25" customHeight="1" x14ac:dyDescent="0.15">
      <c r="A42" s="260">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1"/>
      <c r="BK42" s="251"/>
      <c r="BL42" s="251"/>
      <c r="BM42" s="251"/>
      <c r="BN42" s="251"/>
      <c r="BO42" s="264"/>
      <c r="BP42" s="264"/>
      <c r="BQ42" s="261">
        <v>36</v>
      </c>
      <c r="BR42" s="262"/>
      <c r="BS42" s="815"/>
      <c r="BT42" s="816"/>
      <c r="BU42" s="816"/>
      <c r="BV42" s="816"/>
      <c r="BW42" s="816"/>
      <c r="BX42" s="816"/>
      <c r="BY42" s="816"/>
      <c r="BZ42" s="816"/>
      <c r="CA42" s="816"/>
      <c r="CB42" s="816"/>
      <c r="CC42" s="816"/>
      <c r="CD42" s="816"/>
      <c r="CE42" s="816"/>
      <c r="CF42" s="816"/>
      <c r="CG42" s="817"/>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5"/>
    </row>
    <row r="43" spans="1:131" s="246" customFormat="1" ht="26.25" customHeight="1" x14ac:dyDescent="0.15">
      <c r="A43" s="260">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1"/>
      <c r="BK43" s="251"/>
      <c r="BL43" s="251"/>
      <c r="BM43" s="251"/>
      <c r="BN43" s="251"/>
      <c r="BO43" s="264"/>
      <c r="BP43" s="264"/>
      <c r="BQ43" s="261">
        <v>37</v>
      </c>
      <c r="BR43" s="262"/>
      <c r="BS43" s="815"/>
      <c r="BT43" s="816"/>
      <c r="BU43" s="816"/>
      <c r="BV43" s="816"/>
      <c r="BW43" s="816"/>
      <c r="BX43" s="816"/>
      <c r="BY43" s="816"/>
      <c r="BZ43" s="816"/>
      <c r="CA43" s="816"/>
      <c r="CB43" s="816"/>
      <c r="CC43" s="816"/>
      <c r="CD43" s="816"/>
      <c r="CE43" s="816"/>
      <c r="CF43" s="816"/>
      <c r="CG43" s="817"/>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5"/>
    </row>
    <row r="44" spans="1:131" s="246" customFormat="1" ht="26.25" customHeight="1" x14ac:dyDescent="0.15">
      <c r="A44" s="260">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1"/>
      <c r="BK44" s="251"/>
      <c r="BL44" s="251"/>
      <c r="BM44" s="251"/>
      <c r="BN44" s="251"/>
      <c r="BO44" s="264"/>
      <c r="BP44" s="264"/>
      <c r="BQ44" s="261">
        <v>38</v>
      </c>
      <c r="BR44" s="262"/>
      <c r="BS44" s="815"/>
      <c r="BT44" s="816"/>
      <c r="BU44" s="816"/>
      <c r="BV44" s="816"/>
      <c r="BW44" s="816"/>
      <c r="BX44" s="816"/>
      <c r="BY44" s="816"/>
      <c r="BZ44" s="816"/>
      <c r="CA44" s="816"/>
      <c r="CB44" s="816"/>
      <c r="CC44" s="816"/>
      <c r="CD44" s="816"/>
      <c r="CE44" s="816"/>
      <c r="CF44" s="816"/>
      <c r="CG44" s="817"/>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5"/>
    </row>
    <row r="45" spans="1:131" s="246" customFormat="1" ht="26.25" customHeight="1" x14ac:dyDescent="0.15">
      <c r="A45" s="260">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1"/>
      <c r="BK45" s="251"/>
      <c r="BL45" s="251"/>
      <c r="BM45" s="251"/>
      <c r="BN45" s="251"/>
      <c r="BO45" s="264"/>
      <c r="BP45" s="264"/>
      <c r="BQ45" s="261">
        <v>39</v>
      </c>
      <c r="BR45" s="262"/>
      <c r="BS45" s="815"/>
      <c r="BT45" s="816"/>
      <c r="BU45" s="816"/>
      <c r="BV45" s="816"/>
      <c r="BW45" s="816"/>
      <c r="BX45" s="816"/>
      <c r="BY45" s="816"/>
      <c r="BZ45" s="816"/>
      <c r="CA45" s="816"/>
      <c r="CB45" s="816"/>
      <c r="CC45" s="816"/>
      <c r="CD45" s="816"/>
      <c r="CE45" s="816"/>
      <c r="CF45" s="816"/>
      <c r="CG45" s="817"/>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5"/>
    </row>
    <row r="46" spans="1:131" s="246" customFormat="1" ht="26.25" customHeight="1" x14ac:dyDescent="0.15">
      <c r="A46" s="260">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1"/>
      <c r="BK46" s="251"/>
      <c r="BL46" s="251"/>
      <c r="BM46" s="251"/>
      <c r="BN46" s="251"/>
      <c r="BO46" s="264"/>
      <c r="BP46" s="264"/>
      <c r="BQ46" s="261">
        <v>40</v>
      </c>
      <c r="BR46" s="262"/>
      <c r="BS46" s="815"/>
      <c r="BT46" s="816"/>
      <c r="BU46" s="816"/>
      <c r="BV46" s="816"/>
      <c r="BW46" s="816"/>
      <c r="BX46" s="816"/>
      <c r="BY46" s="816"/>
      <c r="BZ46" s="816"/>
      <c r="CA46" s="816"/>
      <c r="CB46" s="816"/>
      <c r="CC46" s="816"/>
      <c r="CD46" s="816"/>
      <c r="CE46" s="816"/>
      <c r="CF46" s="816"/>
      <c r="CG46" s="817"/>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5"/>
    </row>
    <row r="47" spans="1:131" s="246" customFormat="1" ht="26.25" customHeight="1" x14ac:dyDescent="0.15">
      <c r="A47" s="260">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1"/>
      <c r="BK47" s="251"/>
      <c r="BL47" s="251"/>
      <c r="BM47" s="251"/>
      <c r="BN47" s="251"/>
      <c r="BO47" s="264"/>
      <c r="BP47" s="264"/>
      <c r="BQ47" s="261">
        <v>41</v>
      </c>
      <c r="BR47" s="262"/>
      <c r="BS47" s="815"/>
      <c r="BT47" s="816"/>
      <c r="BU47" s="816"/>
      <c r="BV47" s="816"/>
      <c r="BW47" s="816"/>
      <c r="BX47" s="816"/>
      <c r="BY47" s="816"/>
      <c r="BZ47" s="816"/>
      <c r="CA47" s="816"/>
      <c r="CB47" s="816"/>
      <c r="CC47" s="816"/>
      <c r="CD47" s="816"/>
      <c r="CE47" s="816"/>
      <c r="CF47" s="816"/>
      <c r="CG47" s="817"/>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5"/>
    </row>
    <row r="48" spans="1:131" s="246" customFormat="1" ht="26.25" customHeight="1" x14ac:dyDescent="0.15">
      <c r="A48" s="260">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1"/>
      <c r="BK48" s="251"/>
      <c r="BL48" s="251"/>
      <c r="BM48" s="251"/>
      <c r="BN48" s="251"/>
      <c r="BO48" s="264"/>
      <c r="BP48" s="264"/>
      <c r="BQ48" s="261">
        <v>42</v>
      </c>
      <c r="BR48" s="262"/>
      <c r="BS48" s="815"/>
      <c r="BT48" s="816"/>
      <c r="BU48" s="816"/>
      <c r="BV48" s="816"/>
      <c r="BW48" s="816"/>
      <c r="BX48" s="816"/>
      <c r="BY48" s="816"/>
      <c r="BZ48" s="816"/>
      <c r="CA48" s="816"/>
      <c r="CB48" s="816"/>
      <c r="CC48" s="816"/>
      <c r="CD48" s="816"/>
      <c r="CE48" s="816"/>
      <c r="CF48" s="816"/>
      <c r="CG48" s="817"/>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5"/>
    </row>
    <row r="49" spans="1:131" s="246" customFormat="1" ht="26.25" customHeight="1" x14ac:dyDescent="0.15">
      <c r="A49" s="260">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1"/>
      <c r="BK49" s="251"/>
      <c r="BL49" s="251"/>
      <c r="BM49" s="251"/>
      <c r="BN49" s="251"/>
      <c r="BO49" s="264"/>
      <c r="BP49" s="264"/>
      <c r="BQ49" s="261">
        <v>43</v>
      </c>
      <c r="BR49" s="262"/>
      <c r="BS49" s="815"/>
      <c r="BT49" s="816"/>
      <c r="BU49" s="816"/>
      <c r="BV49" s="816"/>
      <c r="BW49" s="816"/>
      <c r="BX49" s="816"/>
      <c r="BY49" s="816"/>
      <c r="BZ49" s="816"/>
      <c r="CA49" s="816"/>
      <c r="CB49" s="816"/>
      <c r="CC49" s="816"/>
      <c r="CD49" s="816"/>
      <c r="CE49" s="816"/>
      <c r="CF49" s="816"/>
      <c r="CG49" s="817"/>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5"/>
    </row>
    <row r="50" spans="1:131" s="246" customFormat="1" ht="26.25" customHeight="1" x14ac:dyDescent="0.15">
      <c r="A50" s="260">
        <v>23</v>
      </c>
      <c r="B50" s="802"/>
      <c r="C50" s="803"/>
      <c r="D50" s="803"/>
      <c r="E50" s="803"/>
      <c r="F50" s="803"/>
      <c r="G50" s="803"/>
      <c r="H50" s="803"/>
      <c r="I50" s="803"/>
      <c r="J50" s="803"/>
      <c r="K50" s="803"/>
      <c r="L50" s="803"/>
      <c r="M50" s="803"/>
      <c r="N50" s="803"/>
      <c r="O50" s="803"/>
      <c r="P50" s="804"/>
      <c r="Q50" s="881"/>
      <c r="R50" s="882"/>
      <c r="S50" s="882"/>
      <c r="T50" s="882"/>
      <c r="U50" s="882"/>
      <c r="V50" s="882"/>
      <c r="W50" s="882"/>
      <c r="X50" s="882"/>
      <c r="Y50" s="882"/>
      <c r="Z50" s="882"/>
      <c r="AA50" s="882"/>
      <c r="AB50" s="882"/>
      <c r="AC50" s="882"/>
      <c r="AD50" s="882"/>
      <c r="AE50" s="883"/>
      <c r="AF50" s="808"/>
      <c r="AG50" s="809"/>
      <c r="AH50" s="809"/>
      <c r="AI50" s="809"/>
      <c r="AJ50" s="810"/>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1"/>
      <c r="BK50" s="251"/>
      <c r="BL50" s="251"/>
      <c r="BM50" s="251"/>
      <c r="BN50" s="251"/>
      <c r="BO50" s="264"/>
      <c r="BP50" s="264"/>
      <c r="BQ50" s="261">
        <v>44</v>
      </c>
      <c r="BR50" s="262"/>
      <c r="BS50" s="815"/>
      <c r="BT50" s="816"/>
      <c r="BU50" s="816"/>
      <c r="BV50" s="816"/>
      <c r="BW50" s="816"/>
      <c r="BX50" s="816"/>
      <c r="BY50" s="816"/>
      <c r="BZ50" s="816"/>
      <c r="CA50" s="816"/>
      <c r="CB50" s="816"/>
      <c r="CC50" s="816"/>
      <c r="CD50" s="816"/>
      <c r="CE50" s="816"/>
      <c r="CF50" s="816"/>
      <c r="CG50" s="817"/>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5"/>
    </row>
    <row r="51" spans="1:131" s="246" customFormat="1" ht="26.25" customHeight="1" x14ac:dyDescent="0.15">
      <c r="A51" s="260">
        <v>24</v>
      </c>
      <c r="B51" s="802"/>
      <c r="C51" s="803"/>
      <c r="D51" s="803"/>
      <c r="E51" s="803"/>
      <c r="F51" s="803"/>
      <c r="G51" s="803"/>
      <c r="H51" s="803"/>
      <c r="I51" s="803"/>
      <c r="J51" s="803"/>
      <c r="K51" s="803"/>
      <c r="L51" s="803"/>
      <c r="M51" s="803"/>
      <c r="N51" s="803"/>
      <c r="O51" s="803"/>
      <c r="P51" s="804"/>
      <c r="Q51" s="881"/>
      <c r="R51" s="882"/>
      <c r="S51" s="882"/>
      <c r="T51" s="882"/>
      <c r="U51" s="882"/>
      <c r="V51" s="882"/>
      <c r="W51" s="882"/>
      <c r="X51" s="882"/>
      <c r="Y51" s="882"/>
      <c r="Z51" s="882"/>
      <c r="AA51" s="882"/>
      <c r="AB51" s="882"/>
      <c r="AC51" s="882"/>
      <c r="AD51" s="882"/>
      <c r="AE51" s="883"/>
      <c r="AF51" s="808"/>
      <c r="AG51" s="809"/>
      <c r="AH51" s="809"/>
      <c r="AI51" s="809"/>
      <c r="AJ51" s="810"/>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1"/>
      <c r="BK51" s="251"/>
      <c r="BL51" s="251"/>
      <c r="BM51" s="251"/>
      <c r="BN51" s="251"/>
      <c r="BO51" s="264"/>
      <c r="BP51" s="264"/>
      <c r="BQ51" s="261">
        <v>45</v>
      </c>
      <c r="BR51" s="262"/>
      <c r="BS51" s="815"/>
      <c r="BT51" s="816"/>
      <c r="BU51" s="816"/>
      <c r="BV51" s="816"/>
      <c r="BW51" s="816"/>
      <c r="BX51" s="816"/>
      <c r="BY51" s="816"/>
      <c r="BZ51" s="816"/>
      <c r="CA51" s="816"/>
      <c r="CB51" s="816"/>
      <c r="CC51" s="816"/>
      <c r="CD51" s="816"/>
      <c r="CE51" s="816"/>
      <c r="CF51" s="816"/>
      <c r="CG51" s="817"/>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5"/>
    </row>
    <row r="52" spans="1:131" s="246" customFormat="1" ht="26.25" customHeight="1" x14ac:dyDescent="0.15">
      <c r="A52" s="260">
        <v>25</v>
      </c>
      <c r="B52" s="802"/>
      <c r="C52" s="803"/>
      <c r="D52" s="803"/>
      <c r="E52" s="803"/>
      <c r="F52" s="803"/>
      <c r="G52" s="803"/>
      <c r="H52" s="803"/>
      <c r="I52" s="803"/>
      <c r="J52" s="803"/>
      <c r="K52" s="803"/>
      <c r="L52" s="803"/>
      <c r="M52" s="803"/>
      <c r="N52" s="803"/>
      <c r="O52" s="803"/>
      <c r="P52" s="804"/>
      <c r="Q52" s="881"/>
      <c r="R52" s="882"/>
      <c r="S52" s="882"/>
      <c r="T52" s="882"/>
      <c r="U52" s="882"/>
      <c r="V52" s="882"/>
      <c r="W52" s="882"/>
      <c r="X52" s="882"/>
      <c r="Y52" s="882"/>
      <c r="Z52" s="882"/>
      <c r="AA52" s="882"/>
      <c r="AB52" s="882"/>
      <c r="AC52" s="882"/>
      <c r="AD52" s="882"/>
      <c r="AE52" s="883"/>
      <c r="AF52" s="808"/>
      <c r="AG52" s="809"/>
      <c r="AH52" s="809"/>
      <c r="AI52" s="809"/>
      <c r="AJ52" s="810"/>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1"/>
      <c r="BK52" s="251"/>
      <c r="BL52" s="251"/>
      <c r="BM52" s="251"/>
      <c r="BN52" s="251"/>
      <c r="BO52" s="264"/>
      <c r="BP52" s="264"/>
      <c r="BQ52" s="261">
        <v>46</v>
      </c>
      <c r="BR52" s="262"/>
      <c r="BS52" s="815"/>
      <c r="BT52" s="816"/>
      <c r="BU52" s="816"/>
      <c r="BV52" s="816"/>
      <c r="BW52" s="816"/>
      <c r="BX52" s="816"/>
      <c r="BY52" s="816"/>
      <c r="BZ52" s="816"/>
      <c r="CA52" s="816"/>
      <c r="CB52" s="816"/>
      <c r="CC52" s="816"/>
      <c r="CD52" s="816"/>
      <c r="CE52" s="816"/>
      <c r="CF52" s="816"/>
      <c r="CG52" s="817"/>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5"/>
    </row>
    <row r="53" spans="1:131" s="246" customFormat="1" ht="26.25" customHeight="1" x14ac:dyDescent="0.15">
      <c r="A53" s="260">
        <v>26</v>
      </c>
      <c r="B53" s="802"/>
      <c r="C53" s="803"/>
      <c r="D53" s="803"/>
      <c r="E53" s="803"/>
      <c r="F53" s="803"/>
      <c r="G53" s="803"/>
      <c r="H53" s="803"/>
      <c r="I53" s="803"/>
      <c r="J53" s="803"/>
      <c r="K53" s="803"/>
      <c r="L53" s="803"/>
      <c r="M53" s="803"/>
      <c r="N53" s="803"/>
      <c r="O53" s="803"/>
      <c r="P53" s="804"/>
      <c r="Q53" s="881"/>
      <c r="R53" s="882"/>
      <c r="S53" s="882"/>
      <c r="T53" s="882"/>
      <c r="U53" s="882"/>
      <c r="V53" s="882"/>
      <c r="W53" s="882"/>
      <c r="X53" s="882"/>
      <c r="Y53" s="882"/>
      <c r="Z53" s="882"/>
      <c r="AA53" s="882"/>
      <c r="AB53" s="882"/>
      <c r="AC53" s="882"/>
      <c r="AD53" s="882"/>
      <c r="AE53" s="883"/>
      <c r="AF53" s="808"/>
      <c r="AG53" s="809"/>
      <c r="AH53" s="809"/>
      <c r="AI53" s="809"/>
      <c r="AJ53" s="810"/>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1"/>
      <c r="BK53" s="251"/>
      <c r="BL53" s="251"/>
      <c r="BM53" s="251"/>
      <c r="BN53" s="251"/>
      <c r="BO53" s="264"/>
      <c r="BP53" s="264"/>
      <c r="BQ53" s="261">
        <v>47</v>
      </c>
      <c r="BR53" s="262"/>
      <c r="BS53" s="815"/>
      <c r="BT53" s="816"/>
      <c r="BU53" s="816"/>
      <c r="BV53" s="816"/>
      <c r="BW53" s="816"/>
      <c r="BX53" s="816"/>
      <c r="BY53" s="816"/>
      <c r="BZ53" s="816"/>
      <c r="CA53" s="816"/>
      <c r="CB53" s="816"/>
      <c r="CC53" s="816"/>
      <c r="CD53" s="816"/>
      <c r="CE53" s="816"/>
      <c r="CF53" s="816"/>
      <c r="CG53" s="817"/>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5"/>
    </row>
    <row r="54" spans="1:131" s="246" customFormat="1" ht="26.25" customHeight="1" x14ac:dyDescent="0.15">
      <c r="A54" s="260">
        <v>27</v>
      </c>
      <c r="B54" s="802"/>
      <c r="C54" s="803"/>
      <c r="D54" s="803"/>
      <c r="E54" s="803"/>
      <c r="F54" s="803"/>
      <c r="G54" s="803"/>
      <c r="H54" s="803"/>
      <c r="I54" s="803"/>
      <c r="J54" s="803"/>
      <c r="K54" s="803"/>
      <c r="L54" s="803"/>
      <c r="M54" s="803"/>
      <c r="N54" s="803"/>
      <c r="O54" s="803"/>
      <c r="P54" s="804"/>
      <c r="Q54" s="881"/>
      <c r="R54" s="882"/>
      <c r="S54" s="882"/>
      <c r="T54" s="882"/>
      <c r="U54" s="882"/>
      <c r="V54" s="882"/>
      <c r="W54" s="882"/>
      <c r="X54" s="882"/>
      <c r="Y54" s="882"/>
      <c r="Z54" s="882"/>
      <c r="AA54" s="882"/>
      <c r="AB54" s="882"/>
      <c r="AC54" s="882"/>
      <c r="AD54" s="882"/>
      <c r="AE54" s="883"/>
      <c r="AF54" s="808"/>
      <c r="AG54" s="809"/>
      <c r="AH54" s="809"/>
      <c r="AI54" s="809"/>
      <c r="AJ54" s="810"/>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1"/>
      <c r="BK54" s="251"/>
      <c r="BL54" s="251"/>
      <c r="BM54" s="251"/>
      <c r="BN54" s="251"/>
      <c r="BO54" s="264"/>
      <c r="BP54" s="264"/>
      <c r="BQ54" s="261">
        <v>48</v>
      </c>
      <c r="BR54" s="262"/>
      <c r="BS54" s="815"/>
      <c r="BT54" s="816"/>
      <c r="BU54" s="816"/>
      <c r="BV54" s="816"/>
      <c r="BW54" s="816"/>
      <c r="BX54" s="816"/>
      <c r="BY54" s="816"/>
      <c r="BZ54" s="816"/>
      <c r="CA54" s="816"/>
      <c r="CB54" s="816"/>
      <c r="CC54" s="816"/>
      <c r="CD54" s="816"/>
      <c r="CE54" s="816"/>
      <c r="CF54" s="816"/>
      <c r="CG54" s="817"/>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5"/>
    </row>
    <row r="55" spans="1:131" s="246" customFormat="1" ht="26.25" customHeight="1" x14ac:dyDescent="0.15">
      <c r="A55" s="260">
        <v>28</v>
      </c>
      <c r="B55" s="802"/>
      <c r="C55" s="803"/>
      <c r="D55" s="803"/>
      <c r="E55" s="803"/>
      <c r="F55" s="803"/>
      <c r="G55" s="803"/>
      <c r="H55" s="803"/>
      <c r="I55" s="803"/>
      <c r="J55" s="803"/>
      <c r="K55" s="803"/>
      <c r="L55" s="803"/>
      <c r="M55" s="803"/>
      <c r="N55" s="803"/>
      <c r="O55" s="803"/>
      <c r="P55" s="804"/>
      <c r="Q55" s="881"/>
      <c r="R55" s="882"/>
      <c r="S55" s="882"/>
      <c r="T55" s="882"/>
      <c r="U55" s="882"/>
      <c r="V55" s="882"/>
      <c r="W55" s="882"/>
      <c r="X55" s="882"/>
      <c r="Y55" s="882"/>
      <c r="Z55" s="882"/>
      <c r="AA55" s="882"/>
      <c r="AB55" s="882"/>
      <c r="AC55" s="882"/>
      <c r="AD55" s="882"/>
      <c r="AE55" s="883"/>
      <c r="AF55" s="808"/>
      <c r="AG55" s="809"/>
      <c r="AH55" s="809"/>
      <c r="AI55" s="809"/>
      <c r="AJ55" s="810"/>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1"/>
      <c r="BK55" s="251"/>
      <c r="BL55" s="251"/>
      <c r="BM55" s="251"/>
      <c r="BN55" s="251"/>
      <c r="BO55" s="264"/>
      <c r="BP55" s="264"/>
      <c r="BQ55" s="261">
        <v>49</v>
      </c>
      <c r="BR55" s="262"/>
      <c r="BS55" s="815"/>
      <c r="BT55" s="816"/>
      <c r="BU55" s="816"/>
      <c r="BV55" s="816"/>
      <c r="BW55" s="816"/>
      <c r="BX55" s="816"/>
      <c r="BY55" s="816"/>
      <c r="BZ55" s="816"/>
      <c r="CA55" s="816"/>
      <c r="CB55" s="816"/>
      <c r="CC55" s="816"/>
      <c r="CD55" s="816"/>
      <c r="CE55" s="816"/>
      <c r="CF55" s="816"/>
      <c r="CG55" s="817"/>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5"/>
    </row>
    <row r="56" spans="1:131" s="246" customFormat="1" ht="26.25" customHeight="1" x14ac:dyDescent="0.15">
      <c r="A56" s="260">
        <v>29</v>
      </c>
      <c r="B56" s="802"/>
      <c r="C56" s="803"/>
      <c r="D56" s="803"/>
      <c r="E56" s="803"/>
      <c r="F56" s="803"/>
      <c r="G56" s="803"/>
      <c r="H56" s="803"/>
      <c r="I56" s="803"/>
      <c r="J56" s="803"/>
      <c r="K56" s="803"/>
      <c r="L56" s="803"/>
      <c r="M56" s="803"/>
      <c r="N56" s="803"/>
      <c r="O56" s="803"/>
      <c r="P56" s="804"/>
      <c r="Q56" s="881"/>
      <c r="R56" s="882"/>
      <c r="S56" s="882"/>
      <c r="T56" s="882"/>
      <c r="U56" s="882"/>
      <c r="V56" s="882"/>
      <c r="W56" s="882"/>
      <c r="X56" s="882"/>
      <c r="Y56" s="882"/>
      <c r="Z56" s="882"/>
      <c r="AA56" s="882"/>
      <c r="AB56" s="882"/>
      <c r="AC56" s="882"/>
      <c r="AD56" s="882"/>
      <c r="AE56" s="883"/>
      <c r="AF56" s="808"/>
      <c r="AG56" s="809"/>
      <c r="AH56" s="809"/>
      <c r="AI56" s="809"/>
      <c r="AJ56" s="810"/>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1"/>
      <c r="BK56" s="251"/>
      <c r="BL56" s="251"/>
      <c r="BM56" s="251"/>
      <c r="BN56" s="251"/>
      <c r="BO56" s="264"/>
      <c r="BP56" s="264"/>
      <c r="BQ56" s="261">
        <v>50</v>
      </c>
      <c r="BR56" s="262"/>
      <c r="BS56" s="815"/>
      <c r="BT56" s="816"/>
      <c r="BU56" s="816"/>
      <c r="BV56" s="816"/>
      <c r="BW56" s="816"/>
      <c r="BX56" s="816"/>
      <c r="BY56" s="816"/>
      <c r="BZ56" s="816"/>
      <c r="CA56" s="816"/>
      <c r="CB56" s="816"/>
      <c r="CC56" s="816"/>
      <c r="CD56" s="816"/>
      <c r="CE56" s="816"/>
      <c r="CF56" s="816"/>
      <c r="CG56" s="817"/>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5"/>
    </row>
    <row r="57" spans="1:131" s="246" customFormat="1" ht="26.25" customHeight="1" x14ac:dyDescent="0.15">
      <c r="A57" s="260">
        <v>30</v>
      </c>
      <c r="B57" s="802"/>
      <c r="C57" s="803"/>
      <c r="D57" s="803"/>
      <c r="E57" s="803"/>
      <c r="F57" s="803"/>
      <c r="G57" s="803"/>
      <c r="H57" s="803"/>
      <c r="I57" s="803"/>
      <c r="J57" s="803"/>
      <c r="K57" s="803"/>
      <c r="L57" s="803"/>
      <c r="M57" s="803"/>
      <c r="N57" s="803"/>
      <c r="O57" s="803"/>
      <c r="P57" s="804"/>
      <c r="Q57" s="881"/>
      <c r="R57" s="882"/>
      <c r="S57" s="882"/>
      <c r="T57" s="882"/>
      <c r="U57" s="882"/>
      <c r="V57" s="882"/>
      <c r="W57" s="882"/>
      <c r="X57" s="882"/>
      <c r="Y57" s="882"/>
      <c r="Z57" s="882"/>
      <c r="AA57" s="882"/>
      <c r="AB57" s="882"/>
      <c r="AC57" s="882"/>
      <c r="AD57" s="882"/>
      <c r="AE57" s="883"/>
      <c r="AF57" s="808"/>
      <c r="AG57" s="809"/>
      <c r="AH57" s="809"/>
      <c r="AI57" s="809"/>
      <c r="AJ57" s="810"/>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1"/>
      <c r="BK57" s="251"/>
      <c r="BL57" s="251"/>
      <c r="BM57" s="251"/>
      <c r="BN57" s="251"/>
      <c r="BO57" s="264"/>
      <c r="BP57" s="264"/>
      <c r="BQ57" s="261">
        <v>51</v>
      </c>
      <c r="BR57" s="262"/>
      <c r="BS57" s="815"/>
      <c r="BT57" s="816"/>
      <c r="BU57" s="816"/>
      <c r="BV57" s="816"/>
      <c r="BW57" s="816"/>
      <c r="BX57" s="816"/>
      <c r="BY57" s="816"/>
      <c r="BZ57" s="816"/>
      <c r="CA57" s="816"/>
      <c r="CB57" s="816"/>
      <c r="CC57" s="816"/>
      <c r="CD57" s="816"/>
      <c r="CE57" s="816"/>
      <c r="CF57" s="816"/>
      <c r="CG57" s="817"/>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5"/>
    </row>
    <row r="58" spans="1:131" s="246" customFormat="1" ht="26.25" customHeight="1" x14ac:dyDescent="0.15">
      <c r="A58" s="260">
        <v>31</v>
      </c>
      <c r="B58" s="802"/>
      <c r="C58" s="803"/>
      <c r="D58" s="803"/>
      <c r="E58" s="803"/>
      <c r="F58" s="803"/>
      <c r="G58" s="803"/>
      <c r="H58" s="803"/>
      <c r="I58" s="803"/>
      <c r="J58" s="803"/>
      <c r="K58" s="803"/>
      <c r="L58" s="803"/>
      <c r="M58" s="803"/>
      <c r="N58" s="803"/>
      <c r="O58" s="803"/>
      <c r="P58" s="804"/>
      <c r="Q58" s="881"/>
      <c r="R58" s="882"/>
      <c r="S58" s="882"/>
      <c r="T58" s="882"/>
      <c r="U58" s="882"/>
      <c r="V58" s="882"/>
      <c r="W58" s="882"/>
      <c r="X58" s="882"/>
      <c r="Y58" s="882"/>
      <c r="Z58" s="882"/>
      <c r="AA58" s="882"/>
      <c r="AB58" s="882"/>
      <c r="AC58" s="882"/>
      <c r="AD58" s="882"/>
      <c r="AE58" s="883"/>
      <c r="AF58" s="808"/>
      <c r="AG58" s="809"/>
      <c r="AH58" s="809"/>
      <c r="AI58" s="809"/>
      <c r="AJ58" s="810"/>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1"/>
      <c r="BK58" s="251"/>
      <c r="BL58" s="251"/>
      <c r="BM58" s="251"/>
      <c r="BN58" s="251"/>
      <c r="BO58" s="264"/>
      <c r="BP58" s="264"/>
      <c r="BQ58" s="261">
        <v>52</v>
      </c>
      <c r="BR58" s="262"/>
      <c r="BS58" s="815"/>
      <c r="BT58" s="816"/>
      <c r="BU58" s="816"/>
      <c r="BV58" s="816"/>
      <c r="BW58" s="816"/>
      <c r="BX58" s="816"/>
      <c r="BY58" s="816"/>
      <c r="BZ58" s="816"/>
      <c r="CA58" s="816"/>
      <c r="CB58" s="816"/>
      <c r="CC58" s="816"/>
      <c r="CD58" s="816"/>
      <c r="CE58" s="816"/>
      <c r="CF58" s="816"/>
      <c r="CG58" s="817"/>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5"/>
    </row>
    <row r="59" spans="1:131" s="246" customFormat="1" ht="26.25" customHeight="1" x14ac:dyDescent="0.15">
      <c r="A59" s="260">
        <v>32</v>
      </c>
      <c r="B59" s="802"/>
      <c r="C59" s="803"/>
      <c r="D59" s="803"/>
      <c r="E59" s="803"/>
      <c r="F59" s="803"/>
      <c r="G59" s="803"/>
      <c r="H59" s="803"/>
      <c r="I59" s="803"/>
      <c r="J59" s="803"/>
      <c r="K59" s="803"/>
      <c r="L59" s="803"/>
      <c r="M59" s="803"/>
      <c r="N59" s="803"/>
      <c r="O59" s="803"/>
      <c r="P59" s="804"/>
      <c r="Q59" s="881"/>
      <c r="R59" s="882"/>
      <c r="S59" s="882"/>
      <c r="T59" s="882"/>
      <c r="U59" s="882"/>
      <c r="V59" s="882"/>
      <c r="W59" s="882"/>
      <c r="X59" s="882"/>
      <c r="Y59" s="882"/>
      <c r="Z59" s="882"/>
      <c r="AA59" s="882"/>
      <c r="AB59" s="882"/>
      <c r="AC59" s="882"/>
      <c r="AD59" s="882"/>
      <c r="AE59" s="883"/>
      <c r="AF59" s="808"/>
      <c r="AG59" s="809"/>
      <c r="AH59" s="809"/>
      <c r="AI59" s="809"/>
      <c r="AJ59" s="810"/>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1"/>
      <c r="BK59" s="251"/>
      <c r="BL59" s="251"/>
      <c r="BM59" s="251"/>
      <c r="BN59" s="251"/>
      <c r="BO59" s="264"/>
      <c r="BP59" s="264"/>
      <c r="BQ59" s="261">
        <v>53</v>
      </c>
      <c r="BR59" s="262"/>
      <c r="BS59" s="815"/>
      <c r="BT59" s="816"/>
      <c r="BU59" s="816"/>
      <c r="BV59" s="816"/>
      <c r="BW59" s="816"/>
      <c r="BX59" s="816"/>
      <c r="BY59" s="816"/>
      <c r="BZ59" s="816"/>
      <c r="CA59" s="816"/>
      <c r="CB59" s="816"/>
      <c r="CC59" s="816"/>
      <c r="CD59" s="816"/>
      <c r="CE59" s="816"/>
      <c r="CF59" s="816"/>
      <c r="CG59" s="817"/>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5"/>
    </row>
    <row r="60" spans="1:131" s="246" customFormat="1" ht="26.25" customHeight="1" x14ac:dyDescent="0.15">
      <c r="A60" s="260">
        <v>33</v>
      </c>
      <c r="B60" s="802"/>
      <c r="C60" s="803"/>
      <c r="D60" s="803"/>
      <c r="E60" s="803"/>
      <c r="F60" s="803"/>
      <c r="G60" s="803"/>
      <c r="H60" s="803"/>
      <c r="I60" s="803"/>
      <c r="J60" s="803"/>
      <c r="K60" s="803"/>
      <c r="L60" s="803"/>
      <c r="M60" s="803"/>
      <c r="N60" s="803"/>
      <c r="O60" s="803"/>
      <c r="P60" s="804"/>
      <c r="Q60" s="881"/>
      <c r="R60" s="882"/>
      <c r="S60" s="882"/>
      <c r="T60" s="882"/>
      <c r="U60" s="882"/>
      <c r="V60" s="882"/>
      <c r="W60" s="882"/>
      <c r="X60" s="882"/>
      <c r="Y60" s="882"/>
      <c r="Z60" s="882"/>
      <c r="AA60" s="882"/>
      <c r="AB60" s="882"/>
      <c r="AC60" s="882"/>
      <c r="AD60" s="882"/>
      <c r="AE60" s="883"/>
      <c r="AF60" s="808"/>
      <c r="AG60" s="809"/>
      <c r="AH60" s="809"/>
      <c r="AI60" s="809"/>
      <c r="AJ60" s="810"/>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1"/>
      <c r="BK60" s="251"/>
      <c r="BL60" s="251"/>
      <c r="BM60" s="251"/>
      <c r="BN60" s="251"/>
      <c r="BO60" s="264"/>
      <c r="BP60" s="264"/>
      <c r="BQ60" s="261">
        <v>54</v>
      </c>
      <c r="BR60" s="262"/>
      <c r="BS60" s="815"/>
      <c r="BT60" s="816"/>
      <c r="BU60" s="816"/>
      <c r="BV60" s="816"/>
      <c r="BW60" s="816"/>
      <c r="BX60" s="816"/>
      <c r="BY60" s="816"/>
      <c r="BZ60" s="816"/>
      <c r="CA60" s="816"/>
      <c r="CB60" s="816"/>
      <c r="CC60" s="816"/>
      <c r="CD60" s="816"/>
      <c r="CE60" s="816"/>
      <c r="CF60" s="816"/>
      <c r="CG60" s="817"/>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5"/>
    </row>
    <row r="61" spans="1:131" s="246" customFormat="1" ht="26.25" customHeight="1" thickBot="1" x14ac:dyDescent="0.2">
      <c r="A61" s="260">
        <v>34</v>
      </c>
      <c r="B61" s="802"/>
      <c r="C61" s="803"/>
      <c r="D61" s="803"/>
      <c r="E61" s="803"/>
      <c r="F61" s="803"/>
      <c r="G61" s="803"/>
      <c r="H61" s="803"/>
      <c r="I61" s="803"/>
      <c r="J61" s="803"/>
      <c r="K61" s="803"/>
      <c r="L61" s="803"/>
      <c r="M61" s="803"/>
      <c r="N61" s="803"/>
      <c r="O61" s="803"/>
      <c r="P61" s="804"/>
      <c r="Q61" s="881"/>
      <c r="R61" s="882"/>
      <c r="S61" s="882"/>
      <c r="T61" s="882"/>
      <c r="U61" s="882"/>
      <c r="V61" s="882"/>
      <c r="W61" s="882"/>
      <c r="X61" s="882"/>
      <c r="Y61" s="882"/>
      <c r="Z61" s="882"/>
      <c r="AA61" s="882"/>
      <c r="AB61" s="882"/>
      <c r="AC61" s="882"/>
      <c r="AD61" s="882"/>
      <c r="AE61" s="883"/>
      <c r="AF61" s="808"/>
      <c r="AG61" s="809"/>
      <c r="AH61" s="809"/>
      <c r="AI61" s="809"/>
      <c r="AJ61" s="810"/>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1"/>
      <c r="BK61" s="251"/>
      <c r="BL61" s="251"/>
      <c r="BM61" s="251"/>
      <c r="BN61" s="251"/>
      <c r="BO61" s="264"/>
      <c r="BP61" s="264"/>
      <c r="BQ61" s="261">
        <v>55</v>
      </c>
      <c r="BR61" s="262"/>
      <c r="BS61" s="815"/>
      <c r="BT61" s="816"/>
      <c r="BU61" s="816"/>
      <c r="BV61" s="816"/>
      <c r="BW61" s="816"/>
      <c r="BX61" s="816"/>
      <c r="BY61" s="816"/>
      <c r="BZ61" s="816"/>
      <c r="CA61" s="816"/>
      <c r="CB61" s="816"/>
      <c r="CC61" s="816"/>
      <c r="CD61" s="816"/>
      <c r="CE61" s="816"/>
      <c r="CF61" s="816"/>
      <c r="CG61" s="817"/>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5"/>
    </row>
    <row r="62" spans="1:131" s="246" customFormat="1" ht="26.25" customHeight="1" x14ac:dyDescent="0.15">
      <c r="A62" s="260">
        <v>35</v>
      </c>
      <c r="B62" s="802"/>
      <c r="C62" s="803"/>
      <c r="D62" s="803"/>
      <c r="E62" s="803"/>
      <c r="F62" s="803"/>
      <c r="G62" s="803"/>
      <c r="H62" s="803"/>
      <c r="I62" s="803"/>
      <c r="J62" s="803"/>
      <c r="K62" s="803"/>
      <c r="L62" s="803"/>
      <c r="M62" s="803"/>
      <c r="N62" s="803"/>
      <c r="O62" s="803"/>
      <c r="P62" s="804"/>
      <c r="Q62" s="881"/>
      <c r="R62" s="882"/>
      <c r="S62" s="882"/>
      <c r="T62" s="882"/>
      <c r="U62" s="882"/>
      <c r="V62" s="882"/>
      <c r="W62" s="882"/>
      <c r="X62" s="882"/>
      <c r="Y62" s="882"/>
      <c r="Z62" s="882"/>
      <c r="AA62" s="882"/>
      <c r="AB62" s="882"/>
      <c r="AC62" s="882"/>
      <c r="AD62" s="882"/>
      <c r="AE62" s="883"/>
      <c r="AF62" s="808"/>
      <c r="AG62" s="809"/>
      <c r="AH62" s="809"/>
      <c r="AI62" s="809"/>
      <c r="AJ62" s="810"/>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6"/>
      <c r="BL62" s="856"/>
      <c r="BM62" s="856"/>
      <c r="BN62" s="857"/>
      <c r="BO62" s="264"/>
      <c r="BP62" s="264"/>
      <c r="BQ62" s="261">
        <v>56</v>
      </c>
      <c r="BR62" s="262"/>
      <c r="BS62" s="815"/>
      <c r="BT62" s="816"/>
      <c r="BU62" s="816"/>
      <c r="BV62" s="816"/>
      <c r="BW62" s="816"/>
      <c r="BX62" s="816"/>
      <c r="BY62" s="816"/>
      <c r="BZ62" s="816"/>
      <c r="CA62" s="816"/>
      <c r="CB62" s="816"/>
      <c r="CC62" s="816"/>
      <c r="CD62" s="816"/>
      <c r="CE62" s="816"/>
      <c r="CF62" s="816"/>
      <c r="CG62" s="817"/>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5"/>
    </row>
    <row r="63" spans="1:131" s="246" customFormat="1" ht="26.25" customHeight="1" thickBot="1" x14ac:dyDescent="0.2">
      <c r="A63" s="263" t="s">
        <v>397</v>
      </c>
      <c r="B63" s="837" t="s">
        <v>417</v>
      </c>
      <c r="C63" s="838"/>
      <c r="D63" s="838"/>
      <c r="E63" s="838"/>
      <c r="F63" s="838"/>
      <c r="G63" s="838"/>
      <c r="H63" s="838"/>
      <c r="I63" s="838"/>
      <c r="J63" s="838"/>
      <c r="K63" s="838"/>
      <c r="L63" s="838"/>
      <c r="M63" s="838"/>
      <c r="N63" s="838"/>
      <c r="O63" s="838"/>
      <c r="P63" s="839"/>
      <c r="Q63" s="886"/>
      <c r="R63" s="887"/>
      <c r="S63" s="887"/>
      <c r="T63" s="887"/>
      <c r="U63" s="887"/>
      <c r="V63" s="887"/>
      <c r="W63" s="887"/>
      <c r="X63" s="887"/>
      <c r="Y63" s="887"/>
      <c r="Z63" s="887"/>
      <c r="AA63" s="887"/>
      <c r="AB63" s="887"/>
      <c r="AC63" s="887"/>
      <c r="AD63" s="887"/>
      <c r="AE63" s="888"/>
      <c r="AF63" s="889">
        <v>0</v>
      </c>
      <c r="AG63" s="890"/>
      <c r="AH63" s="890"/>
      <c r="AI63" s="890"/>
      <c r="AJ63" s="891"/>
      <c r="AK63" s="892"/>
      <c r="AL63" s="887"/>
      <c r="AM63" s="887"/>
      <c r="AN63" s="887"/>
      <c r="AO63" s="887"/>
      <c r="AP63" s="890">
        <f>SUM(AP28:AT32)</f>
        <v>2410</v>
      </c>
      <c r="AQ63" s="890"/>
      <c r="AR63" s="890"/>
      <c r="AS63" s="890"/>
      <c r="AT63" s="890"/>
      <c r="AU63" s="894">
        <f>SUM(AU28:AY32)</f>
        <v>264</v>
      </c>
      <c r="AV63" s="895"/>
      <c r="AW63" s="895"/>
      <c r="AX63" s="895"/>
      <c r="AY63" s="896"/>
      <c r="AZ63" s="897"/>
      <c r="BA63" s="897"/>
      <c r="BB63" s="897"/>
      <c r="BC63" s="897"/>
      <c r="BD63" s="897"/>
      <c r="BE63" s="898"/>
      <c r="BF63" s="898"/>
      <c r="BG63" s="898"/>
      <c r="BH63" s="898"/>
      <c r="BI63" s="899"/>
      <c r="BJ63" s="900" t="s">
        <v>418</v>
      </c>
      <c r="BK63" s="895"/>
      <c r="BL63" s="895"/>
      <c r="BM63" s="895"/>
      <c r="BN63" s="901"/>
      <c r="BO63" s="264"/>
      <c r="BP63" s="264"/>
      <c r="BQ63" s="261">
        <v>57</v>
      </c>
      <c r="BR63" s="262"/>
      <c r="BS63" s="815"/>
      <c r="BT63" s="816"/>
      <c r="BU63" s="816"/>
      <c r="BV63" s="816"/>
      <c r="BW63" s="816"/>
      <c r="BX63" s="816"/>
      <c r="BY63" s="816"/>
      <c r="BZ63" s="816"/>
      <c r="CA63" s="816"/>
      <c r="CB63" s="816"/>
      <c r="CC63" s="816"/>
      <c r="CD63" s="816"/>
      <c r="CE63" s="816"/>
      <c r="CF63" s="816"/>
      <c r="CG63" s="817"/>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5"/>
      <c r="BT64" s="816"/>
      <c r="BU64" s="816"/>
      <c r="BV64" s="816"/>
      <c r="BW64" s="816"/>
      <c r="BX64" s="816"/>
      <c r="BY64" s="816"/>
      <c r="BZ64" s="816"/>
      <c r="CA64" s="816"/>
      <c r="CB64" s="816"/>
      <c r="CC64" s="816"/>
      <c r="CD64" s="816"/>
      <c r="CE64" s="816"/>
      <c r="CF64" s="816"/>
      <c r="CG64" s="817"/>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5"/>
    </row>
    <row r="65" spans="1:131" s="246" customFormat="1" ht="26.25" customHeight="1" thickBot="1" x14ac:dyDescent="0.2">
      <c r="A65" s="251" t="s">
        <v>419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5"/>
      <c r="BT65" s="816"/>
      <c r="BU65" s="816"/>
      <c r="BV65" s="816"/>
      <c r="BW65" s="816"/>
      <c r="BX65" s="816"/>
      <c r="BY65" s="816"/>
      <c r="BZ65" s="816"/>
      <c r="CA65" s="816"/>
      <c r="CB65" s="816"/>
      <c r="CC65" s="816"/>
      <c r="CD65" s="816"/>
      <c r="CE65" s="816"/>
      <c r="CF65" s="816"/>
      <c r="CG65" s="817"/>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5"/>
    </row>
    <row r="66" spans="1:131" s="246" customFormat="1" ht="26.25" customHeight="1" x14ac:dyDescent="0.15">
      <c r="A66" s="787" t="s">
        <v>420</v>
      </c>
      <c r="B66" s="788"/>
      <c r="C66" s="788"/>
      <c r="D66" s="788"/>
      <c r="E66" s="788"/>
      <c r="F66" s="788"/>
      <c r="G66" s="788"/>
      <c r="H66" s="788"/>
      <c r="I66" s="788"/>
      <c r="J66" s="788"/>
      <c r="K66" s="788"/>
      <c r="L66" s="788"/>
      <c r="M66" s="788"/>
      <c r="N66" s="788"/>
      <c r="O66" s="788"/>
      <c r="P66" s="789"/>
      <c r="Q66" s="764" t="s">
        <v>421</v>
      </c>
      <c r="R66" s="765"/>
      <c r="S66" s="765"/>
      <c r="T66" s="765"/>
      <c r="U66" s="766"/>
      <c r="V66" s="764" t="s">
        <v>422</v>
      </c>
      <c r="W66" s="765"/>
      <c r="X66" s="765"/>
      <c r="Y66" s="765"/>
      <c r="Z66" s="766"/>
      <c r="AA66" s="764" t="s">
        <v>423</v>
      </c>
      <c r="AB66" s="765"/>
      <c r="AC66" s="765"/>
      <c r="AD66" s="765"/>
      <c r="AE66" s="766"/>
      <c r="AF66" s="902" t="s">
        <v>424</v>
      </c>
      <c r="AG66" s="861"/>
      <c r="AH66" s="861"/>
      <c r="AI66" s="861"/>
      <c r="AJ66" s="903"/>
      <c r="AK66" s="764" t="s">
        <v>425</v>
      </c>
      <c r="AL66" s="788"/>
      <c r="AM66" s="788"/>
      <c r="AN66" s="788"/>
      <c r="AO66" s="789"/>
      <c r="AP66" s="764" t="s">
        <v>406</v>
      </c>
      <c r="AQ66" s="765"/>
      <c r="AR66" s="765"/>
      <c r="AS66" s="765"/>
      <c r="AT66" s="766"/>
      <c r="AU66" s="764" t="s">
        <v>426</v>
      </c>
      <c r="AV66" s="765"/>
      <c r="AW66" s="765"/>
      <c r="AX66" s="765"/>
      <c r="AY66" s="766"/>
      <c r="AZ66" s="764" t="s">
        <v>383</v>
      </c>
      <c r="BA66" s="765"/>
      <c r="BB66" s="765"/>
      <c r="BC66" s="765"/>
      <c r="BD66" s="776"/>
      <c r="BE66" s="264"/>
      <c r="BF66" s="264"/>
      <c r="BG66" s="264"/>
      <c r="BH66" s="264"/>
      <c r="BI66" s="264"/>
      <c r="BJ66" s="264"/>
      <c r="BK66" s="264"/>
      <c r="BL66" s="264"/>
      <c r="BM66" s="264"/>
      <c r="BN66" s="264"/>
      <c r="BO66" s="264"/>
      <c r="BP66" s="264"/>
      <c r="BQ66" s="261">
        <v>60</v>
      </c>
      <c r="BR66" s="266"/>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5"/>
    </row>
    <row r="67" spans="1:131" s="246" customFormat="1" ht="26.25" customHeight="1" thickBot="1" x14ac:dyDescent="0.2">
      <c r="A67" s="790"/>
      <c r="B67" s="791"/>
      <c r="C67" s="791"/>
      <c r="D67" s="791"/>
      <c r="E67" s="791"/>
      <c r="F67" s="791"/>
      <c r="G67" s="791"/>
      <c r="H67" s="791"/>
      <c r="I67" s="791"/>
      <c r="J67" s="791"/>
      <c r="K67" s="791"/>
      <c r="L67" s="791"/>
      <c r="M67" s="791"/>
      <c r="N67" s="791"/>
      <c r="O67" s="791"/>
      <c r="P67" s="792"/>
      <c r="Q67" s="767"/>
      <c r="R67" s="768"/>
      <c r="S67" s="768"/>
      <c r="T67" s="768"/>
      <c r="U67" s="769"/>
      <c r="V67" s="767"/>
      <c r="W67" s="768"/>
      <c r="X67" s="768"/>
      <c r="Y67" s="768"/>
      <c r="Z67" s="769"/>
      <c r="AA67" s="767"/>
      <c r="AB67" s="768"/>
      <c r="AC67" s="768"/>
      <c r="AD67" s="768"/>
      <c r="AE67" s="769"/>
      <c r="AF67" s="904"/>
      <c r="AG67" s="864"/>
      <c r="AH67" s="864"/>
      <c r="AI67" s="864"/>
      <c r="AJ67" s="905"/>
      <c r="AK67" s="906"/>
      <c r="AL67" s="791"/>
      <c r="AM67" s="791"/>
      <c r="AN67" s="791"/>
      <c r="AO67" s="792"/>
      <c r="AP67" s="767"/>
      <c r="AQ67" s="768"/>
      <c r="AR67" s="768"/>
      <c r="AS67" s="768"/>
      <c r="AT67" s="769"/>
      <c r="AU67" s="767"/>
      <c r="AV67" s="768"/>
      <c r="AW67" s="768"/>
      <c r="AX67" s="768"/>
      <c r="AY67" s="769"/>
      <c r="AZ67" s="767"/>
      <c r="BA67" s="768"/>
      <c r="BB67" s="768"/>
      <c r="BC67" s="768"/>
      <c r="BD67" s="777"/>
      <c r="BE67" s="264"/>
      <c r="BF67" s="264"/>
      <c r="BG67" s="264"/>
      <c r="BH67" s="264"/>
      <c r="BI67" s="264"/>
      <c r="BJ67" s="264"/>
      <c r="BK67" s="264"/>
      <c r="BL67" s="264"/>
      <c r="BM67" s="264"/>
      <c r="BN67" s="264"/>
      <c r="BO67" s="264"/>
      <c r="BP67" s="264"/>
      <c r="BQ67" s="261">
        <v>61</v>
      </c>
      <c r="BR67" s="266"/>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5"/>
    </row>
    <row r="68" spans="1:131" s="246" customFormat="1" ht="26.25" customHeight="1" thickTop="1" x14ac:dyDescent="0.15">
      <c r="A68" s="257">
        <v>1</v>
      </c>
      <c r="B68" s="919" t="s">
        <v>585</v>
      </c>
      <c r="C68" s="920"/>
      <c r="D68" s="920"/>
      <c r="E68" s="920"/>
      <c r="F68" s="920"/>
      <c r="G68" s="920"/>
      <c r="H68" s="920"/>
      <c r="I68" s="920"/>
      <c r="J68" s="920"/>
      <c r="K68" s="920"/>
      <c r="L68" s="920"/>
      <c r="M68" s="920"/>
      <c r="N68" s="920"/>
      <c r="O68" s="920"/>
      <c r="P68" s="921"/>
      <c r="Q68" s="922">
        <v>1912</v>
      </c>
      <c r="R68" s="916"/>
      <c r="S68" s="916"/>
      <c r="T68" s="916"/>
      <c r="U68" s="916"/>
      <c r="V68" s="916">
        <v>1760</v>
      </c>
      <c r="W68" s="916"/>
      <c r="X68" s="916"/>
      <c r="Y68" s="916"/>
      <c r="Z68" s="916"/>
      <c r="AA68" s="916">
        <v>153</v>
      </c>
      <c r="AB68" s="916"/>
      <c r="AC68" s="916"/>
      <c r="AD68" s="916"/>
      <c r="AE68" s="916"/>
      <c r="AF68" s="916">
        <v>103</v>
      </c>
      <c r="AG68" s="916"/>
      <c r="AH68" s="916"/>
      <c r="AI68" s="916"/>
      <c r="AJ68" s="916"/>
      <c r="AK68" s="916" t="s">
        <v>592</v>
      </c>
      <c r="AL68" s="916"/>
      <c r="AM68" s="916"/>
      <c r="AN68" s="916"/>
      <c r="AO68" s="916"/>
      <c r="AP68" s="916">
        <v>56</v>
      </c>
      <c r="AQ68" s="916"/>
      <c r="AR68" s="916"/>
      <c r="AS68" s="916"/>
      <c r="AT68" s="916"/>
      <c r="AU68" s="916" t="s">
        <v>592</v>
      </c>
      <c r="AV68" s="916"/>
      <c r="AW68" s="916"/>
      <c r="AX68" s="916"/>
      <c r="AY68" s="916"/>
      <c r="AZ68" s="917"/>
      <c r="BA68" s="917"/>
      <c r="BB68" s="917"/>
      <c r="BC68" s="917"/>
      <c r="BD68" s="918"/>
      <c r="BE68" s="264"/>
      <c r="BF68" s="264"/>
      <c r="BG68" s="264"/>
      <c r="BH68" s="264"/>
      <c r="BI68" s="264"/>
      <c r="BJ68" s="264"/>
      <c r="BK68" s="264"/>
      <c r="BL68" s="264"/>
      <c r="BM68" s="264"/>
      <c r="BN68" s="264"/>
      <c r="BO68" s="264"/>
      <c r="BP68" s="264"/>
      <c r="BQ68" s="261">
        <v>62</v>
      </c>
      <c r="BR68" s="266"/>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5"/>
    </row>
    <row r="69" spans="1:131" s="246" customFormat="1" ht="26.25" customHeight="1" x14ac:dyDescent="0.15">
      <c r="A69" s="260">
        <v>2</v>
      </c>
      <c r="B69" s="923" t="s">
        <v>586</v>
      </c>
      <c r="C69" s="924"/>
      <c r="D69" s="924"/>
      <c r="E69" s="924"/>
      <c r="F69" s="924"/>
      <c r="G69" s="924"/>
      <c r="H69" s="924"/>
      <c r="I69" s="924"/>
      <c r="J69" s="924"/>
      <c r="K69" s="924"/>
      <c r="L69" s="924"/>
      <c r="M69" s="924"/>
      <c r="N69" s="924"/>
      <c r="O69" s="924"/>
      <c r="P69" s="925"/>
      <c r="Q69" s="926">
        <v>3752</v>
      </c>
      <c r="R69" s="879"/>
      <c r="S69" s="879"/>
      <c r="T69" s="879"/>
      <c r="U69" s="879"/>
      <c r="V69" s="879">
        <v>3690</v>
      </c>
      <c r="W69" s="879"/>
      <c r="X69" s="879"/>
      <c r="Y69" s="879"/>
      <c r="Z69" s="879"/>
      <c r="AA69" s="879">
        <v>61</v>
      </c>
      <c r="AB69" s="879"/>
      <c r="AC69" s="879"/>
      <c r="AD69" s="879"/>
      <c r="AE69" s="879"/>
      <c r="AF69" s="879">
        <v>61</v>
      </c>
      <c r="AG69" s="879"/>
      <c r="AH69" s="879"/>
      <c r="AI69" s="879"/>
      <c r="AJ69" s="879"/>
      <c r="AK69" s="879">
        <v>593</v>
      </c>
      <c r="AL69" s="879"/>
      <c r="AM69" s="879"/>
      <c r="AN69" s="879"/>
      <c r="AO69" s="879"/>
      <c r="AP69" s="879" t="s">
        <v>592</v>
      </c>
      <c r="AQ69" s="879"/>
      <c r="AR69" s="879"/>
      <c r="AS69" s="879"/>
      <c r="AT69" s="879"/>
      <c r="AU69" s="879" t="s">
        <v>592</v>
      </c>
      <c r="AV69" s="879"/>
      <c r="AW69" s="879"/>
      <c r="AX69" s="879"/>
      <c r="AY69" s="879"/>
      <c r="AZ69" s="927"/>
      <c r="BA69" s="927"/>
      <c r="BB69" s="927"/>
      <c r="BC69" s="927"/>
      <c r="BD69" s="928"/>
      <c r="BE69" s="264"/>
      <c r="BF69" s="264"/>
      <c r="BG69" s="264"/>
      <c r="BH69" s="264"/>
      <c r="BI69" s="264"/>
      <c r="BJ69" s="264"/>
      <c r="BK69" s="264"/>
      <c r="BL69" s="264"/>
      <c r="BM69" s="264"/>
      <c r="BN69" s="264"/>
      <c r="BO69" s="264"/>
      <c r="BP69" s="264"/>
      <c r="BQ69" s="261">
        <v>63</v>
      </c>
      <c r="BR69" s="266"/>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5"/>
    </row>
    <row r="70" spans="1:131" s="246" customFormat="1" ht="26.25" customHeight="1" x14ac:dyDescent="0.15">
      <c r="A70" s="260">
        <v>3</v>
      </c>
      <c r="B70" s="923" t="s">
        <v>587</v>
      </c>
      <c r="C70" s="924"/>
      <c r="D70" s="924"/>
      <c r="E70" s="924"/>
      <c r="F70" s="924"/>
      <c r="G70" s="924"/>
      <c r="H70" s="924"/>
      <c r="I70" s="924"/>
      <c r="J70" s="924"/>
      <c r="K70" s="924"/>
      <c r="L70" s="924"/>
      <c r="M70" s="924"/>
      <c r="N70" s="924"/>
      <c r="O70" s="924"/>
      <c r="P70" s="925"/>
      <c r="Q70" s="926">
        <v>1393</v>
      </c>
      <c r="R70" s="879"/>
      <c r="S70" s="879"/>
      <c r="T70" s="879"/>
      <c r="U70" s="879"/>
      <c r="V70" s="879">
        <v>1378</v>
      </c>
      <c r="W70" s="879"/>
      <c r="X70" s="879"/>
      <c r="Y70" s="879"/>
      <c r="Z70" s="879"/>
      <c r="AA70" s="879">
        <v>15</v>
      </c>
      <c r="AB70" s="879"/>
      <c r="AC70" s="879"/>
      <c r="AD70" s="879"/>
      <c r="AE70" s="879"/>
      <c r="AF70" s="879">
        <v>15</v>
      </c>
      <c r="AG70" s="879"/>
      <c r="AH70" s="879"/>
      <c r="AI70" s="879"/>
      <c r="AJ70" s="879"/>
      <c r="AK70" s="879">
        <v>53</v>
      </c>
      <c r="AL70" s="879"/>
      <c r="AM70" s="879"/>
      <c r="AN70" s="879"/>
      <c r="AO70" s="879"/>
      <c r="AP70" s="879">
        <v>797</v>
      </c>
      <c r="AQ70" s="879"/>
      <c r="AR70" s="879"/>
      <c r="AS70" s="879"/>
      <c r="AT70" s="879"/>
      <c r="AU70" s="879" t="s">
        <v>592</v>
      </c>
      <c r="AV70" s="879"/>
      <c r="AW70" s="879"/>
      <c r="AX70" s="879"/>
      <c r="AY70" s="879"/>
      <c r="AZ70" s="927"/>
      <c r="BA70" s="927"/>
      <c r="BB70" s="927"/>
      <c r="BC70" s="927"/>
      <c r="BD70" s="928"/>
      <c r="BE70" s="264"/>
      <c r="BF70" s="264"/>
      <c r="BG70" s="264"/>
      <c r="BH70" s="264"/>
      <c r="BI70" s="264"/>
      <c r="BJ70" s="264"/>
      <c r="BK70" s="264"/>
      <c r="BL70" s="264"/>
      <c r="BM70" s="264"/>
      <c r="BN70" s="264"/>
      <c r="BO70" s="264"/>
      <c r="BP70" s="264"/>
      <c r="BQ70" s="261">
        <v>64</v>
      </c>
      <c r="BR70" s="266"/>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5"/>
    </row>
    <row r="71" spans="1:131" s="246" customFormat="1" ht="26.25" customHeight="1" x14ac:dyDescent="0.15">
      <c r="A71" s="260">
        <v>4</v>
      </c>
      <c r="B71" s="923" t="s">
        <v>588</v>
      </c>
      <c r="C71" s="924"/>
      <c r="D71" s="924"/>
      <c r="E71" s="924"/>
      <c r="F71" s="924"/>
      <c r="G71" s="924"/>
      <c r="H71" s="924"/>
      <c r="I71" s="924"/>
      <c r="J71" s="924"/>
      <c r="K71" s="924"/>
      <c r="L71" s="924"/>
      <c r="M71" s="924"/>
      <c r="N71" s="924"/>
      <c r="O71" s="924"/>
      <c r="P71" s="925"/>
      <c r="Q71" s="926">
        <v>6177</v>
      </c>
      <c r="R71" s="879"/>
      <c r="S71" s="879"/>
      <c r="T71" s="879"/>
      <c r="U71" s="879"/>
      <c r="V71" s="879">
        <v>5920</v>
      </c>
      <c r="W71" s="879"/>
      <c r="X71" s="879"/>
      <c r="Y71" s="879"/>
      <c r="Z71" s="879"/>
      <c r="AA71" s="879">
        <v>258</v>
      </c>
      <c r="AB71" s="879"/>
      <c r="AC71" s="879"/>
      <c r="AD71" s="879"/>
      <c r="AE71" s="879"/>
      <c r="AF71" s="879">
        <v>258</v>
      </c>
      <c r="AG71" s="879"/>
      <c r="AH71" s="879"/>
      <c r="AI71" s="879"/>
      <c r="AJ71" s="879"/>
      <c r="AK71" s="879">
        <v>82</v>
      </c>
      <c r="AL71" s="879"/>
      <c r="AM71" s="879"/>
      <c r="AN71" s="879"/>
      <c r="AO71" s="879"/>
      <c r="AP71" s="879" t="s">
        <v>592</v>
      </c>
      <c r="AQ71" s="879"/>
      <c r="AR71" s="879"/>
      <c r="AS71" s="879"/>
      <c r="AT71" s="879"/>
      <c r="AU71" s="879" t="s">
        <v>592</v>
      </c>
      <c r="AV71" s="879"/>
      <c r="AW71" s="879"/>
      <c r="AX71" s="879"/>
      <c r="AY71" s="879"/>
      <c r="AZ71" s="927"/>
      <c r="BA71" s="927"/>
      <c r="BB71" s="927"/>
      <c r="BC71" s="927"/>
      <c r="BD71" s="928"/>
      <c r="BE71" s="264"/>
      <c r="BF71" s="264"/>
      <c r="BG71" s="264"/>
      <c r="BH71" s="264"/>
      <c r="BI71" s="264"/>
      <c r="BJ71" s="264"/>
      <c r="BK71" s="264"/>
      <c r="BL71" s="264"/>
      <c r="BM71" s="264"/>
      <c r="BN71" s="264"/>
      <c r="BO71" s="264"/>
      <c r="BP71" s="264"/>
      <c r="BQ71" s="261">
        <v>65</v>
      </c>
      <c r="BR71" s="266"/>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5"/>
    </row>
    <row r="72" spans="1:131" s="246" customFormat="1" ht="26.25" customHeight="1" x14ac:dyDescent="0.15">
      <c r="A72" s="260">
        <v>5</v>
      </c>
      <c r="B72" s="923" t="s">
        <v>589</v>
      </c>
      <c r="C72" s="924"/>
      <c r="D72" s="924"/>
      <c r="E72" s="924"/>
      <c r="F72" s="924"/>
      <c r="G72" s="924"/>
      <c r="H72" s="924"/>
      <c r="I72" s="924"/>
      <c r="J72" s="924"/>
      <c r="K72" s="924"/>
      <c r="L72" s="924"/>
      <c r="M72" s="924"/>
      <c r="N72" s="924"/>
      <c r="O72" s="924"/>
      <c r="P72" s="925"/>
      <c r="Q72" s="926">
        <v>306</v>
      </c>
      <c r="R72" s="879"/>
      <c r="S72" s="879"/>
      <c r="T72" s="879"/>
      <c r="U72" s="879"/>
      <c r="V72" s="879">
        <v>272</v>
      </c>
      <c r="W72" s="879"/>
      <c r="X72" s="879"/>
      <c r="Y72" s="879"/>
      <c r="Z72" s="879"/>
      <c r="AA72" s="879">
        <v>34</v>
      </c>
      <c r="AB72" s="879"/>
      <c r="AC72" s="879"/>
      <c r="AD72" s="879"/>
      <c r="AE72" s="879"/>
      <c r="AF72" s="879">
        <v>34</v>
      </c>
      <c r="AG72" s="879"/>
      <c r="AH72" s="879"/>
      <c r="AI72" s="879"/>
      <c r="AJ72" s="879"/>
      <c r="AK72" s="879">
        <v>28</v>
      </c>
      <c r="AL72" s="879"/>
      <c r="AM72" s="879"/>
      <c r="AN72" s="879"/>
      <c r="AO72" s="879"/>
      <c r="AP72" s="879" t="s">
        <v>592</v>
      </c>
      <c r="AQ72" s="879"/>
      <c r="AR72" s="879"/>
      <c r="AS72" s="879"/>
      <c r="AT72" s="879"/>
      <c r="AU72" s="879" t="s">
        <v>592</v>
      </c>
      <c r="AV72" s="879"/>
      <c r="AW72" s="879"/>
      <c r="AX72" s="879"/>
      <c r="AY72" s="879"/>
      <c r="AZ72" s="927"/>
      <c r="BA72" s="927"/>
      <c r="BB72" s="927"/>
      <c r="BC72" s="927"/>
      <c r="BD72" s="928"/>
      <c r="BE72" s="264"/>
      <c r="BF72" s="264"/>
      <c r="BG72" s="264"/>
      <c r="BH72" s="264"/>
      <c r="BI72" s="264"/>
      <c r="BJ72" s="264"/>
      <c r="BK72" s="264"/>
      <c r="BL72" s="264"/>
      <c r="BM72" s="264"/>
      <c r="BN72" s="264"/>
      <c r="BO72" s="264"/>
      <c r="BP72" s="264"/>
      <c r="BQ72" s="261">
        <v>66</v>
      </c>
      <c r="BR72" s="266"/>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5"/>
    </row>
    <row r="73" spans="1:131" s="246" customFormat="1" ht="26.25" customHeight="1" x14ac:dyDescent="0.15">
      <c r="A73" s="260">
        <v>6</v>
      </c>
      <c r="B73" s="923" t="s">
        <v>590</v>
      </c>
      <c r="C73" s="924"/>
      <c r="D73" s="924"/>
      <c r="E73" s="924"/>
      <c r="F73" s="924"/>
      <c r="G73" s="924"/>
      <c r="H73" s="924"/>
      <c r="I73" s="924"/>
      <c r="J73" s="924"/>
      <c r="K73" s="924"/>
      <c r="L73" s="924"/>
      <c r="M73" s="924"/>
      <c r="N73" s="924"/>
      <c r="O73" s="924"/>
      <c r="P73" s="925"/>
      <c r="Q73" s="926">
        <v>114581</v>
      </c>
      <c r="R73" s="879"/>
      <c r="S73" s="879"/>
      <c r="T73" s="879"/>
      <c r="U73" s="879"/>
      <c r="V73" s="879">
        <v>112584</v>
      </c>
      <c r="W73" s="879"/>
      <c r="X73" s="879"/>
      <c r="Y73" s="879"/>
      <c r="Z73" s="879"/>
      <c r="AA73" s="879">
        <v>1996</v>
      </c>
      <c r="AB73" s="879"/>
      <c r="AC73" s="879"/>
      <c r="AD73" s="879"/>
      <c r="AE73" s="879"/>
      <c r="AF73" s="879">
        <v>1996</v>
      </c>
      <c r="AG73" s="879"/>
      <c r="AH73" s="879"/>
      <c r="AI73" s="879"/>
      <c r="AJ73" s="879"/>
      <c r="AK73" s="879">
        <v>1433</v>
      </c>
      <c r="AL73" s="879"/>
      <c r="AM73" s="879"/>
      <c r="AN73" s="879"/>
      <c r="AO73" s="879"/>
      <c r="AP73" s="879" t="s">
        <v>592</v>
      </c>
      <c r="AQ73" s="879"/>
      <c r="AR73" s="879"/>
      <c r="AS73" s="879"/>
      <c r="AT73" s="879"/>
      <c r="AU73" s="879" t="s">
        <v>592</v>
      </c>
      <c r="AV73" s="879"/>
      <c r="AW73" s="879"/>
      <c r="AX73" s="879"/>
      <c r="AY73" s="879"/>
      <c r="AZ73" s="927"/>
      <c r="BA73" s="927"/>
      <c r="BB73" s="927"/>
      <c r="BC73" s="927"/>
      <c r="BD73" s="928"/>
      <c r="BE73" s="264"/>
      <c r="BF73" s="264"/>
      <c r="BG73" s="264"/>
      <c r="BH73" s="264"/>
      <c r="BI73" s="264"/>
      <c r="BJ73" s="264"/>
      <c r="BK73" s="264"/>
      <c r="BL73" s="264"/>
      <c r="BM73" s="264"/>
      <c r="BN73" s="264"/>
      <c r="BO73" s="264"/>
      <c r="BP73" s="264"/>
      <c r="BQ73" s="261">
        <v>67</v>
      </c>
      <c r="BR73" s="266"/>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5"/>
    </row>
    <row r="74" spans="1:131" s="246" customFormat="1" ht="26.25" customHeight="1" x14ac:dyDescent="0.15">
      <c r="A74" s="260">
        <v>7</v>
      </c>
      <c r="B74" s="923" t="s">
        <v>591</v>
      </c>
      <c r="C74" s="924"/>
      <c r="D74" s="924"/>
      <c r="E74" s="924"/>
      <c r="F74" s="924"/>
      <c r="G74" s="924"/>
      <c r="H74" s="924"/>
      <c r="I74" s="924"/>
      <c r="J74" s="924"/>
      <c r="K74" s="924"/>
      <c r="L74" s="924"/>
      <c r="M74" s="924"/>
      <c r="N74" s="924"/>
      <c r="O74" s="924"/>
      <c r="P74" s="925"/>
      <c r="Q74" s="926">
        <v>1876</v>
      </c>
      <c r="R74" s="879"/>
      <c r="S74" s="879"/>
      <c r="T74" s="879"/>
      <c r="U74" s="879"/>
      <c r="V74" s="879">
        <v>1859</v>
      </c>
      <c r="W74" s="879"/>
      <c r="X74" s="879"/>
      <c r="Y74" s="879"/>
      <c r="Z74" s="879"/>
      <c r="AA74" s="879">
        <v>17</v>
      </c>
      <c r="AB74" s="879"/>
      <c r="AC74" s="879"/>
      <c r="AD74" s="879"/>
      <c r="AE74" s="879"/>
      <c r="AF74" s="879">
        <v>1974</v>
      </c>
      <c r="AG74" s="879"/>
      <c r="AH74" s="879"/>
      <c r="AI74" s="879"/>
      <c r="AJ74" s="879"/>
      <c r="AK74" s="879">
        <v>312</v>
      </c>
      <c r="AL74" s="879"/>
      <c r="AM74" s="879"/>
      <c r="AN74" s="879"/>
      <c r="AO74" s="879"/>
      <c r="AP74" s="879">
        <v>632</v>
      </c>
      <c r="AQ74" s="879"/>
      <c r="AR74" s="879"/>
      <c r="AS74" s="879"/>
      <c r="AT74" s="879"/>
      <c r="AU74" s="879" t="s">
        <v>592</v>
      </c>
      <c r="AV74" s="879"/>
      <c r="AW74" s="879"/>
      <c r="AX74" s="879"/>
      <c r="AY74" s="879"/>
      <c r="AZ74" s="927"/>
      <c r="BA74" s="927"/>
      <c r="BB74" s="927"/>
      <c r="BC74" s="927"/>
      <c r="BD74" s="928"/>
      <c r="BE74" s="264"/>
      <c r="BF74" s="264"/>
      <c r="BG74" s="264"/>
      <c r="BH74" s="264"/>
      <c r="BI74" s="264"/>
      <c r="BJ74" s="264"/>
      <c r="BK74" s="264"/>
      <c r="BL74" s="264"/>
      <c r="BM74" s="264"/>
      <c r="BN74" s="264"/>
      <c r="BO74" s="264"/>
      <c r="BP74" s="264"/>
      <c r="BQ74" s="261">
        <v>68</v>
      </c>
      <c r="BR74" s="266"/>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5"/>
    </row>
    <row r="75" spans="1:131" s="246" customFormat="1" ht="26.25" customHeight="1" x14ac:dyDescent="0.15">
      <c r="A75" s="260">
        <v>8</v>
      </c>
      <c r="B75" s="923"/>
      <c r="C75" s="924"/>
      <c r="D75" s="924"/>
      <c r="E75" s="924"/>
      <c r="F75" s="924"/>
      <c r="G75" s="924"/>
      <c r="H75" s="924"/>
      <c r="I75" s="924"/>
      <c r="J75" s="924"/>
      <c r="K75" s="924"/>
      <c r="L75" s="924"/>
      <c r="M75" s="924"/>
      <c r="N75" s="924"/>
      <c r="O75" s="924"/>
      <c r="P75" s="925"/>
      <c r="Q75" s="929"/>
      <c r="R75" s="930"/>
      <c r="S75" s="930"/>
      <c r="T75" s="930"/>
      <c r="U75" s="878"/>
      <c r="V75" s="931"/>
      <c r="W75" s="930"/>
      <c r="X75" s="930"/>
      <c r="Y75" s="930"/>
      <c r="Z75" s="878"/>
      <c r="AA75" s="931"/>
      <c r="AB75" s="930"/>
      <c r="AC75" s="930"/>
      <c r="AD75" s="930"/>
      <c r="AE75" s="878"/>
      <c r="AF75" s="931"/>
      <c r="AG75" s="930"/>
      <c r="AH75" s="930"/>
      <c r="AI75" s="930"/>
      <c r="AJ75" s="878"/>
      <c r="AK75" s="931"/>
      <c r="AL75" s="930"/>
      <c r="AM75" s="930"/>
      <c r="AN75" s="930"/>
      <c r="AO75" s="878"/>
      <c r="AP75" s="931"/>
      <c r="AQ75" s="930"/>
      <c r="AR75" s="930"/>
      <c r="AS75" s="930"/>
      <c r="AT75" s="878"/>
      <c r="AU75" s="931"/>
      <c r="AV75" s="930"/>
      <c r="AW75" s="930"/>
      <c r="AX75" s="930"/>
      <c r="AY75" s="878"/>
      <c r="AZ75" s="927"/>
      <c r="BA75" s="927"/>
      <c r="BB75" s="927"/>
      <c r="BC75" s="927"/>
      <c r="BD75" s="928"/>
      <c r="BE75" s="264"/>
      <c r="BF75" s="264"/>
      <c r="BG75" s="264"/>
      <c r="BH75" s="264"/>
      <c r="BI75" s="264"/>
      <c r="BJ75" s="264"/>
      <c r="BK75" s="264"/>
      <c r="BL75" s="264"/>
      <c r="BM75" s="264"/>
      <c r="BN75" s="264"/>
      <c r="BO75" s="264"/>
      <c r="BP75" s="264"/>
      <c r="BQ75" s="261">
        <v>69</v>
      </c>
      <c r="BR75" s="266"/>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5"/>
    </row>
    <row r="76" spans="1:131" s="246" customFormat="1" ht="26.25" customHeight="1" x14ac:dyDescent="0.15">
      <c r="A76" s="260">
        <v>9</v>
      </c>
      <c r="B76" s="923"/>
      <c r="C76" s="924"/>
      <c r="D76" s="924"/>
      <c r="E76" s="924"/>
      <c r="F76" s="924"/>
      <c r="G76" s="924"/>
      <c r="H76" s="924"/>
      <c r="I76" s="924"/>
      <c r="J76" s="924"/>
      <c r="K76" s="924"/>
      <c r="L76" s="924"/>
      <c r="M76" s="924"/>
      <c r="N76" s="924"/>
      <c r="O76" s="924"/>
      <c r="P76" s="925"/>
      <c r="Q76" s="929"/>
      <c r="R76" s="930"/>
      <c r="S76" s="930"/>
      <c r="T76" s="930"/>
      <c r="U76" s="878"/>
      <c r="V76" s="931"/>
      <c r="W76" s="930"/>
      <c r="X76" s="930"/>
      <c r="Y76" s="930"/>
      <c r="Z76" s="878"/>
      <c r="AA76" s="931"/>
      <c r="AB76" s="930"/>
      <c r="AC76" s="930"/>
      <c r="AD76" s="930"/>
      <c r="AE76" s="878"/>
      <c r="AF76" s="931"/>
      <c r="AG76" s="930"/>
      <c r="AH76" s="930"/>
      <c r="AI76" s="930"/>
      <c r="AJ76" s="878"/>
      <c r="AK76" s="931"/>
      <c r="AL76" s="930"/>
      <c r="AM76" s="930"/>
      <c r="AN76" s="930"/>
      <c r="AO76" s="878"/>
      <c r="AP76" s="931"/>
      <c r="AQ76" s="930"/>
      <c r="AR76" s="930"/>
      <c r="AS76" s="930"/>
      <c r="AT76" s="878"/>
      <c r="AU76" s="931"/>
      <c r="AV76" s="930"/>
      <c r="AW76" s="930"/>
      <c r="AX76" s="930"/>
      <c r="AY76" s="878"/>
      <c r="AZ76" s="927"/>
      <c r="BA76" s="927"/>
      <c r="BB76" s="927"/>
      <c r="BC76" s="927"/>
      <c r="BD76" s="928"/>
      <c r="BE76" s="264"/>
      <c r="BF76" s="264"/>
      <c r="BG76" s="264"/>
      <c r="BH76" s="264"/>
      <c r="BI76" s="264"/>
      <c r="BJ76" s="264"/>
      <c r="BK76" s="264"/>
      <c r="BL76" s="264"/>
      <c r="BM76" s="264"/>
      <c r="BN76" s="264"/>
      <c r="BO76" s="264"/>
      <c r="BP76" s="264"/>
      <c r="BQ76" s="261">
        <v>70</v>
      </c>
      <c r="BR76" s="266"/>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5"/>
    </row>
    <row r="77" spans="1:131" s="246" customFormat="1" ht="26.25" customHeight="1" x14ac:dyDescent="0.15">
      <c r="A77" s="260">
        <v>10</v>
      </c>
      <c r="B77" s="923"/>
      <c r="C77" s="924"/>
      <c r="D77" s="924"/>
      <c r="E77" s="924"/>
      <c r="F77" s="924"/>
      <c r="G77" s="924"/>
      <c r="H77" s="924"/>
      <c r="I77" s="924"/>
      <c r="J77" s="924"/>
      <c r="K77" s="924"/>
      <c r="L77" s="924"/>
      <c r="M77" s="924"/>
      <c r="N77" s="924"/>
      <c r="O77" s="924"/>
      <c r="P77" s="925"/>
      <c r="Q77" s="929"/>
      <c r="R77" s="930"/>
      <c r="S77" s="930"/>
      <c r="T77" s="930"/>
      <c r="U77" s="878"/>
      <c r="V77" s="931"/>
      <c r="W77" s="930"/>
      <c r="X77" s="930"/>
      <c r="Y77" s="930"/>
      <c r="Z77" s="878"/>
      <c r="AA77" s="931"/>
      <c r="AB77" s="930"/>
      <c r="AC77" s="930"/>
      <c r="AD77" s="930"/>
      <c r="AE77" s="878"/>
      <c r="AF77" s="931"/>
      <c r="AG77" s="930"/>
      <c r="AH77" s="930"/>
      <c r="AI77" s="930"/>
      <c r="AJ77" s="878"/>
      <c r="AK77" s="931"/>
      <c r="AL77" s="930"/>
      <c r="AM77" s="930"/>
      <c r="AN77" s="930"/>
      <c r="AO77" s="878"/>
      <c r="AP77" s="931"/>
      <c r="AQ77" s="930"/>
      <c r="AR77" s="930"/>
      <c r="AS77" s="930"/>
      <c r="AT77" s="878"/>
      <c r="AU77" s="931"/>
      <c r="AV77" s="930"/>
      <c r="AW77" s="930"/>
      <c r="AX77" s="930"/>
      <c r="AY77" s="878"/>
      <c r="AZ77" s="927"/>
      <c r="BA77" s="927"/>
      <c r="BB77" s="927"/>
      <c r="BC77" s="927"/>
      <c r="BD77" s="928"/>
      <c r="BE77" s="264"/>
      <c r="BF77" s="264"/>
      <c r="BG77" s="264"/>
      <c r="BH77" s="264"/>
      <c r="BI77" s="264"/>
      <c r="BJ77" s="264"/>
      <c r="BK77" s="264"/>
      <c r="BL77" s="264"/>
      <c r="BM77" s="264"/>
      <c r="BN77" s="264"/>
      <c r="BO77" s="264"/>
      <c r="BP77" s="264"/>
      <c r="BQ77" s="261">
        <v>71</v>
      </c>
      <c r="BR77" s="266"/>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5"/>
    </row>
    <row r="78" spans="1:131" s="246" customFormat="1" ht="26.25" customHeight="1" x14ac:dyDescent="0.15">
      <c r="A78" s="260">
        <v>11</v>
      </c>
      <c r="B78" s="923"/>
      <c r="C78" s="924"/>
      <c r="D78" s="924"/>
      <c r="E78" s="924"/>
      <c r="F78" s="924"/>
      <c r="G78" s="924"/>
      <c r="H78" s="924"/>
      <c r="I78" s="924"/>
      <c r="J78" s="924"/>
      <c r="K78" s="924"/>
      <c r="L78" s="924"/>
      <c r="M78" s="924"/>
      <c r="N78" s="924"/>
      <c r="O78" s="924"/>
      <c r="P78" s="925"/>
      <c r="Q78" s="926"/>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4"/>
      <c r="BF78" s="264"/>
      <c r="BG78" s="264"/>
      <c r="BH78" s="264"/>
      <c r="BI78" s="264"/>
      <c r="BJ78" s="267"/>
      <c r="BK78" s="267"/>
      <c r="BL78" s="267"/>
      <c r="BM78" s="267"/>
      <c r="BN78" s="267"/>
      <c r="BO78" s="264"/>
      <c r="BP78" s="264"/>
      <c r="BQ78" s="261">
        <v>72</v>
      </c>
      <c r="BR78" s="266"/>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5"/>
    </row>
    <row r="79" spans="1:131" s="246" customFormat="1" ht="26.25" customHeight="1" x14ac:dyDescent="0.15">
      <c r="A79" s="260">
        <v>12</v>
      </c>
      <c r="B79" s="923"/>
      <c r="C79" s="924"/>
      <c r="D79" s="924"/>
      <c r="E79" s="924"/>
      <c r="F79" s="924"/>
      <c r="G79" s="924"/>
      <c r="H79" s="924"/>
      <c r="I79" s="924"/>
      <c r="J79" s="924"/>
      <c r="K79" s="924"/>
      <c r="L79" s="924"/>
      <c r="M79" s="924"/>
      <c r="N79" s="924"/>
      <c r="O79" s="924"/>
      <c r="P79" s="925"/>
      <c r="Q79" s="926"/>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4"/>
      <c r="BF79" s="264"/>
      <c r="BG79" s="264"/>
      <c r="BH79" s="264"/>
      <c r="BI79" s="264"/>
      <c r="BJ79" s="267"/>
      <c r="BK79" s="267"/>
      <c r="BL79" s="267"/>
      <c r="BM79" s="267"/>
      <c r="BN79" s="267"/>
      <c r="BO79" s="264"/>
      <c r="BP79" s="264"/>
      <c r="BQ79" s="261">
        <v>73</v>
      </c>
      <c r="BR79" s="266"/>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5"/>
    </row>
    <row r="80" spans="1:131" s="246" customFormat="1" ht="26.25" customHeight="1" x14ac:dyDescent="0.15">
      <c r="A80" s="260">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4"/>
      <c r="BF80" s="264"/>
      <c r="BG80" s="264"/>
      <c r="BH80" s="264"/>
      <c r="BI80" s="264"/>
      <c r="BJ80" s="264"/>
      <c r="BK80" s="264"/>
      <c r="BL80" s="264"/>
      <c r="BM80" s="264"/>
      <c r="BN80" s="264"/>
      <c r="BO80" s="264"/>
      <c r="BP80" s="264"/>
      <c r="BQ80" s="261">
        <v>74</v>
      </c>
      <c r="BR80" s="266"/>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5"/>
    </row>
    <row r="81" spans="1:131" s="246" customFormat="1" ht="26.25" customHeight="1" x14ac:dyDescent="0.15">
      <c r="A81" s="260">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4"/>
      <c r="BF81" s="264"/>
      <c r="BG81" s="264"/>
      <c r="BH81" s="264"/>
      <c r="BI81" s="264"/>
      <c r="BJ81" s="264"/>
      <c r="BK81" s="264"/>
      <c r="BL81" s="264"/>
      <c r="BM81" s="264"/>
      <c r="BN81" s="264"/>
      <c r="BO81" s="264"/>
      <c r="BP81" s="264"/>
      <c r="BQ81" s="261">
        <v>75</v>
      </c>
      <c r="BR81" s="266"/>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5"/>
    </row>
    <row r="82" spans="1:131" s="246" customFormat="1" ht="26.25" customHeight="1" x14ac:dyDescent="0.15">
      <c r="A82" s="260">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4"/>
      <c r="BF82" s="264"/>
      <c r="BG82" s="264"/>
      <c r="BH82" s="264"/>
      <c r="BI82" s="264"/>
      <c r="BJ82" s="264"/>
      <c r="BK82" s="264"/>
      <c r="BL82" s="264"/>
      <c r="BM82" s="264"/>
      <c r="BN82" s="264"/>
      <c r="BO82" s="264"/>
      <c r="BP82" s="264"/>
      <c r="BQ82" s="261">
        <v>76</v>
      </c>
      <c r="BR82" s="266"/>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5"/>
    </row>
    <row r="83" spans="1:131" s="246" customFormat="1" ht="26.25" customHeight="1" x14ac:dyDescent="0.15">
      <c r="A83" s="260">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4"/>
      <c r="BF83" s="264"/>
      <c r="BG83" s="264"/>
      <c r="BH83" s="264"/>
      <c r="BI83" s="264"/>
      <c r="BJ83" s="264"/>
      <c r="BK83" s="264"/>
      <c r="BL83" s="264"/>
      <c r="BM83" s="264"/>
      <c r="BN83" s="264"/>
      <c r="BO83" s="264"/>
      <c r="BP83" s="264"/>
      <c r="BQ83" s="261">
        <v>77</v>
      </c>
      <c r="BR83" s="266"/>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5"/>
    </row>
    <row r="84" spans="1:131" s="246" customFormat="1" ht="26.25" customHeight="1" x14ac:dyDescent="0.15">
      <c r="A84" s="260">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4"/>
      <c r="BF84" s="264"/>
      <c r="BG84" s="264"/>
      <c r="BH84" s="264"/>
      <c r="BI84" s="264"/>
      <c r="BJ84" s="264"/>
      <c r="BK84" s="264"/>
      <c r="BL84" s="264"/>
      <c r="BM84" s="264"/>
      <c r="BN84" s="264"/>
      <c r="BO84" s="264"/>
      <c r="BP84" s="264"/>
      <c r="BQ84" s="261">
        <v>78</v>
      </c>
      <c r="BR84" s="266"/>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5"/>
    </row>
    <row r="85" spans="1:131" s="246" customFormat="1" ht="26.25" customHeight="1" x14ac:dyDescent="0.15">
      <c r="A85" s="260">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4"/>
      <c r="BF85" s="264"/>
      <c r="BG85" s="264"/>
      <c r="BH85" s="264"/>
      <c r="BI85" s="264"/>
      <c r="BJ85" s="264"/>
      <c r="BK85" s="264"/>
      <c r="BL85" s="264"/>
      <c r="BM85" s="264"/>
      <c r="BN85" s="264"/>
      <c r="BO85" s="264"/>
      <c r="BP85" s="264"/>
      <c r="BQ85" s="261">
        <v>79</v>
      </c>
      <c r="BR85" s="266"/>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5"/>
    </row>
    <row r="86" spans="1:131" s="246" customFormat="1" ht="26.25" customHeight="1" x14ac:dyDescent="0.15">
      <c r="A86" s="260">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4"/>
      <c r="BF86" s="264"/>
      <c r="BG86" s="264"/>
      <c r="BH86" s="264"/>
      <c r="BI86" s="264"/>
      <c r="BJ86" s="264"/>
      <c r="BK86" s="264"/>
      <c r="BL86" s="264"/>
      <c r="BM86" s="264"/>
      <c r="BN86" s="264"/>
      <c r="BO86" s="264"/>
      <c r="BP86" s="264"/>
      <c r="BQ86" s="261">
        <v>80</v>
      </c>
      <c r="BR86" s="266"/>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5"/>
    </row>
    <row r="87" spans="1:131" s="246" customFormat="1" ht="26.25" customHeight="1" x14ac:dyDescent="0.15">
      <c r="A87" s="268">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4"/>
      <c r="BF87" s="264"/>
      <c r="BG87" s="264"/>
      <c r="BH87" s="264"/>
      <c r="BI87" s="264"/>
      <c r="BJ87" s="264"/>
      <c r="BK87" s="264"/>
      <c r="BL87" s="264"/>
      <c r="BM87" s="264"/>
      <c r="BN87" s="264"/>
      <c r="BO87" s="264"/>
      <c r="BP87" s="264"/>
      <c r="BQ87" s="261">
        <v>81</v>
      </c>
      <c r="BR87" s="266"/>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5"/>
    </row>
    <row r="88" spans="1:131" s="246" customFormat="1" ht="26.25" customHeight="1" thickBot="1" x14ac:dyDescent="0.2">
      <c r="A88" s="263" t="s">
        <v>397</v>
      </c>
      <c r="B88" s="837" t="s">
        <v>427</v>
      </c>
      <c r="C88" s="838"/>
      <c r="D88" s="838"/>
      <c r="E88" s="838"/>
      <c r="F88" s="838"/>
      <c r="G88" s="838"/>
      <c r="H88" s="838"/>
      <c r="I88" s="838"/>
      <c r="J88" s="838"/>
      <c r="K88" s="838"/>
      <c r="L88" s="838"/>
      <c r="M88" s="838"/>
      <c r="N88" s="838"/>
      <c r="O88" s="838"/>
      <c r="P88" s="839"/>
      <c r="Q88" s="886"/>
      <c r="R88" s="887"/>
      <c r="S88" s="887"/>
      <c r="T88" s="887"/>
      <c r="U88" s="887"/>
      <c r="V88" s="887"/>
      <c r="W88" s="887"/>
      <c r="X88" s="887"/>
      <c r="Y88" s="887"/>
      <c r="Z88" s="887"/>
      <c r="AA88" s="887"/>
      <c r="AB88" s="887"/>
      <c r="AC88" s="887"/>
      <c r="AD88" s="887"/>
      <c r="AE88" s="887"/>
      <c r="AF88" s="890">
        <f>SUM(AF68:AJ87)</f>
        <v>4441</v>
      </c>
      <c r="AG88" s="890"/>
      <c r="AH88" s="890"/>
      <c r="AI88" s="890"/>
      <c r="AJ88" s="890"/>
      <c r="AK88" s="887"/>
      <c r="AL88" s="887"/>
      <c r="AM88" s="887"/>
      <c r="AN88" s="887"/>
      <c r="AO88" s="887"/>
      <c r="AP88" s="890">
        <f>SUM(AP68:AT87)</f>
        <v>1485</v>
      </c>
      <c r="AQ88" s="890"/>
      <c r="AR88" s="890"/>
      <c r="AS88" s="890"/>
      <c r="AT88" s="890"/>
      <c r="AU88" s="890"/>
      <c r="AV88" s="890"/>
      <c r="AW88" s="890"/>
      <c r="AX88" s="890"/>
      <c r="AY88" s="890"/>
      <c r="AZ88" s="898"/>
      <c r="BA88" s="898"/>
      <c r="BB88" s="898"/>
      <c r="BC88" s="898"/>
      <c r="BD88" s="899"/>
      <c r="BE88" s="264"/>
      <c r="BF88" s="264"/>
      <c r="BG88" s="264"/>
      <c r="BH88" s="264"/>
      <c r="BI88" s="264"/>
      <c r="BJ88" s="264"/>
      <c r="BK88" s="264"/>
      <c r="BL88" s="264"/>
      <c r="BM88" s="264"/>
      <c r="BN88" s="264"/>
      <c r="BO88" s="264"/>
      <c r="BP88" s="264"/>
      <c r="BQ88" s="261">
        <v>82</v>
      </c>
      <c r="BR88" s="266"/>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397</v>
      </c>
      <c r="BR102" s="837" t="s">
        <v>428</v>
      </c>
      <c r="BS102" s="838"/>
      <c r="BT102" s="838"/>
      <c r="BU102" s="838"/>
      <c r="BV102" s="838"/>
      <c r="BW102" s="838"/>
      <c r="BX102" s="838"/>
      <c r="BY102" s="838"/>
      <c r="BZ102" s="838"/>
      <c r="CA102" s="838"/>
      <c r="CB102" s="838"/>
      <c r="CC102" s="838"/>
      <c r="CD102" s="838"/>
      <c r="CE102" s="838"/>
      <c r="CF102" s="838"/>
      <c r="CG102" s="839"/>
      <c r="CH102" s="939"/>
      <c r="CI102" s="940"/>
      <c r="CJ102" s="940"/>
      <c r="CK102" s="940"/>
      <c r="CL102" s="941"/>
      <c r="CM102" s="939"/>
      <c r="CN102" s="940"/>
      <c r="CO102" s="940"/>
      <c r="CP102" s="940"/>
      <c r="CQ102" s="941"/>
      <c r="CR102" s="942">
        <f>SUM(CR7:CV8)</f>
        <v>13</v>
      </c>
      <c r="CS102" s="895"/>
      <c r="CT102" s="895"/>
      <c r="CU102" s="895"/>
      <c r="CV102" s="943"/>
      <c r="CW102" s="942"/>
      <c r="CX102" s="895"/>
      <c r="CY102" s="895"/>
      <c r="CZ102" s="895"/>
      <c r="DA102" s="943"/>
      <c r="DB102" s="942"/>
      <c r="DC102" s="895"/>
      <c r="DD102" s="895"/>
      <c r="DE102" s="895"/>
      <c r="DF102" s="943"/>
      <c r="DG102" s="942"/>
      <c r="DH102" s="895"/>
      <c r="DI102" s="895"/>
      <c r="DJ102" s="895"/>
      <c r="DK102" s="943"/>
      <c r="DL102" s="942"/>
      <c r="DM102" s="895"/>
      <c r="DN102" s="895"/>
      <c r="DO102" s="895"/>
      <c r="DP102" s="943"/>
      <c r="DQ102" s="942"/>
      <c r="DR102" s="895"/>
      <c r="DS102" s="895"/>
      <c r="DT102" s="895"/>
      <c r="DU102" s="943"/>
      <c r="DV102" s="966"/>
      <c r="DW102" s="967"/>
      <c r="DX102" s="967"/>
      <c r="DY102" s="967"/>
      <c r="DZ102" s="96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9" t="s">
        <v>429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70" t="s">
        <v>430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71" t="s">
        <v>433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5" customFormat="1" ht="26.25" customHeight="1" x14ac:dyDescent="0.15">
      <c r="A109" s="96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436</v>
      </c>
      <c r="AB109" s="945"/>
      <c r="AC109" s="945"/>
      <c r="AD109" s="945"/>
      <c r="AE109" s="946"/>
      <c r="AF109" s="944" t="s">
        <v>313</v>
      </c>
      <c r="AG109" s="945"/>
      <c r="AH109" s="945"/>
      <c r="AI109" s="945"/>
      <c r="AJ109" s="946"/>
      <c r="AK109" s="944" t="s">
        <v>312</v>
      </c>
      <c r="AL109" s="945"/>
      <c r="AM109" s="945"/>
      <c r="AN109" s="945"/>
      <c r="AO109" s="946"/>
      <c r="AP109" s="944" t="s">
        <v>437</v>
      </c>
      <c r="AQ109" s="945"/>
      <c r="AR109" s="945"/>
      <c r="AS109" s="945"/>
      <c r="AT109" s="947"/>
      <c r="AU109" s="96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436</v>
      </c>
      <c r="BR109" s="945"/>
      <c r="BS109" s="945"/>
      <c r="BT109" s="945"/>
      <c r="BU109" s="946"/>
      <c r="BV109" s="944" t="s">
        <v>313</v>
      </c>
      <c r="BW109" s="945"/>
      <c r="BX109" s="945"/>
      <c r="BY109" s="945"/>
      <c r="BZ109" s="946"/>
      <c r="CA109" s="944" t="s">
        <v>312</v>
      </c>
      <c r="CB109" s="945"/>
      <c r="CC109" s="945"/>
      <c r="CD109" s="945"/>
      <c r="CE109" s="946"/>
      <c r="CF109" s="965" t="s">
        <v>437</v>
      </c>
      <c r="CG109" s="965"/>
      <c r="CH109" s="965"/>
      <c r="CI109" s="965"/>
      <c r="CJ109" s="965"/>
      <c r="CK109" s="944"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436</v>
      </c>
      <c r="DH109" s="945"/>
      <c r="DI109" s="945"/>
      <c r="DJ109" s="945"/>
      <c r="DK109" s="946"/>
      <c r="DL109" s="944" t="s">
        <v>313</v>
      </c>
      <c r="DM109" s="945"/>
      <c r="DN109" s="945"/>
      <c r="DO109" s="945"/>
      <c r="DP109" s="946"/>
      <c r="DQ109" s="944" t="s">
        <v>312</v>
      </c>
      <c r="DR109" s="945"/>
      <c r="DS109" s="945"/>
      <c r="DT109" s="945"/>
      <c r="DU109" s="946"/>
      <c r="DV109" s="944" t="s">
        <v>437</v>
      </c>
      <c r="DW109" s="945"/>
      <c r="DX109" s="945"/>
      <c r="DY109" s="945"/>
      <c r="DZ109" s="947"/>
    </row>
    <row r="110" spans="1:131" s="245" customFormat="1" ht="26.25" customHeight="1" x14ac:dyDescent="0.15">
      <c r="A110" s="948" t="s">
        <v>439</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1154596</v>
      </c>
      <c r="AB110" s="952"/>
      <c r="AC110" s="952"/>
      <c r="AD110" s="952"/>
      <c r="AE110" s="953"/>
      <c r="AF110" s="954">
        <v>1137196</v>
      </c>
      <c r="AG110" s="952"/>
      <c r="AH110" s="952"/>
      <c r="AI110" s="952"/>
      <c r="AJ110" s="953"/>
      <c r="AK110" s="954">
        <v>1177022</v>
      </c>
      <c r="AL110" s="952"/>
      <c r="AM110" s="952"/>
      <c r="AN110" s="952"/>
      <c r="AO110" s="953"/>
      <c r="AP110" s="955">
        <v>44.2</v>
      </c>
      <c r="AQ110" s="956"/>
      <c r="AR110" s="956"/>
      <c r="AS110" s="956"/>
      <c r="AT110" s="957"/>
      <c r="AU110" s="958" t="s">
        <v>73</v>
      </c>
      <c r="AV110" s="959"/>
      <c r="AW110" s="959"/>
      <c r="AX110" s="959"/>
      <c r="AY110" s="959"/>
      <c r="AZ110" s="1000" t="s">
        <v>440</v>
      </c>
      <c r="BA110" s="949"/>
      <c r="BB110" s="949"/>
      <c r="BC110" s="949"/>
      <c r="BD110" s="949"/>
      <c r="BE110" s="949"/>
      <c r="BF110" s="949"/>
      <c r="BG110" s="949"/>
      <c r="BH110" s="949"/>
      <c r="BI110" s="949"/>
      <c r="BJ110" s="949"/>
      <c r="BK110" s="949"/>
      <c r="BL110" s="949"/>
      <c r="BM110" s="949"/>
      <c r="BN110" s="949"/>
      <c r="BO110" s="949"/>
      <c r="BP110" s="950"/>
      <c r="BQ110" s="986">
        <v>9614904</v>
      </c>
      <c r="BR110" s="987"/>
      <c r="BS110" s="987"/>
      <c r="BT110" s="987"/>
      <c r="BU110" s="987"/>
      <c r="BV110" s="987">
        <v>9499335</v>
      </c>
      <c r="BW110" s="987"/>
      <c r="BX110" s="987"/>
      <c r="BY110" s="987"/>
      <c r="BZ110" s="987"/>
      <c r="CA110" s="987">
        <v>9632024</v>
      </c>
      <c r="CB110" s="987"/>
      <c r="CC110" s="987"/>
      <c r="CD110" s="987"/>
      <c r="CE110" s="987"/>
      <c r="CF110" s="1001">
        <v>361.6</v>
      </c>
      <c r="CG110" s="1002"/>
      <c r="CH110" s="1002"/>
      <c r="CI110" s="1002"/>
      <c r="CJ110" s="1002"/>
      <c r="CK110" s="1003" t="s">
        <v>441</v>
      </c>
      <c r="CL110" s="1004"/>
      <c r="CM110" s="983" t="s">
        <v>442</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128</v>
      </c>
      <c r="DH110" s="987"/>
      <c r="DI110" s="987"/>
      <c r="DJ110" s="987"/>
      <c r="DK110" s="987"/>
      <c r="DL110" s="987" t="s">
        <v>443</v>
      </c>
      <c r="DM110" s="987"/>
      <c r="DN110" s="987"/>
      <c r="DO110" s="987"/>
      <c r="DP110" s="987"/>
      <c r="DQ110" s="987" t="s">
        <v>128</v>
      </c>
      <c r="DR110" s="987"/>
      <c r="DS110" s="987"/>
      <c r="DT110" s="987"/>
      <c r="DU110" s="987"/>
      <c r="DV110" s="988" t="s">
        <v>128</v>
      </c>
      <c r="DW110" s="988"/>
      <c r="DX110" s="988"/>
      <c r="DY110" s="988"/>
      <c r="DZ110" s="989"/>
    </row>
    <row r="111" spans="1:131" s="245" customFormat="1" ht="26.25" customHeight="1" x14ac:dyDescent="0.15">
      <c r="A111" s="990" t="s">
        <v>444</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128</v>
      </c>
      <c r="AB111" s="994"/>
      <c r="AC111" s="994"/>
      <c r="AD111" s="994"/>
      <c r="AE111" s="995"/>
      <c r="AF111" s="996" t="s">
        <v>443</v>
      </c>
      <c r="AG111" s="994"/>
      <c r="AH111" s="994"/>
      <c r="AI111" s="994"/>
      <c r="AJ111" s="995"/>
      <c r="AK111" s="996" t="s">
        <v>128</v>
      </c>
      <c r="AL111" s="994"/>
      <c r="AM111" s="994"/>
      <c r="AN111" s="994"/>
      <c r="AO111" s="995"/>
      <c r="AP111" s="997" t="s">
        <v>128</v>
      </c>
      <c r="AQ111" s="998"/>
      <c r="AR111" s="998"/>
      <c r="AS111" s="998"/>
      <c r="AT111" s="999"/>
      <c r="AU111" s="960"/>
      <c r="AV111" s="961"/>
      <c r="AW111" s="961"/>
      <c r="AX111" s="961"/>
      <c r="AY111" s="961"/>
      <c r="AZ111" s="1009" t="s">
        <v>445</v>
      </c>
      <c r="BA111" s="1010"/>
      <c r="BB111" s="1010"/>
      <c r="BC111" s="1010"/>
      <c r="BD111" s="1010"/>
      <c r="BE111" s="1010"/>
      <c r="BF111" s="1010"/>
      <c r="BG111" s="1010"/>
      <c r="BH111" s="1010"/>
      <c r="BI111" s="1010"/>
      <c r="BJ111" s="1010"/>
      <c r="BK111" s="1010"/>
      <c r="BL111" s="1010"/>
      <c r="BM111" s="1010"/>
      <c r="BN111" s="1010"/>
      <c r="BO111" s="1010"/>
      <c r="BP111" s="1011"/>
      <c r="BQ111" s="979">
        <v>102320</v>
      </c>
      <c r="BR111" s="980"/>
      <c r="BS111" s="980"/>
      <c r="BT111" s="980"/>
      <c r="BU111" s="980"/>
      <c r="BV111" s="980">
        <v>83219</v>
      </c>
      <c r="BW111" s="980"/>
      <c r="BX111" s="980"/>
      <c r="BY111" s="980"/>
      <c r="BZ111" s="980"/>
      <c r="CA111" s="980">
        <v>66467</v>
      </c>
      <c r="CB111" s="980"/>
      <c r="CC111" s="980"/>
      <c r="CD111" s="980"/>
      <c r="CE111" s="980"/>
      <c r="CF111" s="974">
        <v>2.5</v>
      </c>
      <c r="CG111" s="975"/>
      <c r="CH111" s="975"/>
      <c r="CI111" s="975"/>
      <c r="CJ111" s="975"/>
      <c r="CK111" s="1005"/>
      <c r="CL111" s="1006"/>
      <c r="CM111" s="976" t="s">
        <v>446</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128</v>
      </c>
      <c r="DH111" s="980"/>
      <c r="DI111" s="980"/>
      <c r="DJ111" s="980"/>
      <c r="DK111" s="980"/>
      <c r="DL111" s="980" t="s">
        <v>443</v>
      </c>
      <c r="DM111" s="980"/>
      <c r="DN111" s="980"/>
      <c r="DO111" s="980"/>
      <c r="DP111" s="980"/>
      <c r="DQ111" s="980" t="s">
        <v>128</v>
      </c>
      <c r="DR111" s="980"/>
      <c r="DS111" s="980"/>
      <c r="DT111" s="980"/>
      <c r="DU111" s="980"/>
      <c r="DV111" s="981" t="s">
        <v>443</v>
      </c>
      <c r="DW111" s="981"/>
      <c r="DX111" s="981"/>
      <c r="DY111" s="981"/>
      <c r="DZ111" s="982"/>
    </row>
    <row r="112" spans="1:131" s="245" customFormat="1" ht="26.25" customHeight="1" x14ac:dyDescent="0.15">
      <c r="A112" s="1012" t="s">
        <v>447</v>
      </c>
      <c r="B112" s="1013"/>
      <c r="C112" s="1010" t="s">
        <v>448</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128</v>
      </c>
      <c r="AB112" s="1019"/>
      <c r="AC112" s="1019"/>
      <c r="AD112" s="1019"/>
      <c r="AE112" s="1020"/>
      <c r="AF112" s="1021" t="s">
        <v>128</v>
      </c>
      <c r="AG112" s="1019"/>
      <c r="AH112" s="1019"/>
      <c r="AI112" s="1019"/>
      <c r="AJ112" s="1020"/>
      <c r="AK112" s="1021" t="s">
        <v>443</v>
      </c>
      <c r="AL112" s="1019"/>
      <c r="AM112" s="1019"/>
      <c r="AN112" s="1019"/>
      <c r="AO112" s="1020"/>
      <c r="AP112" s="1022" t="s">
        <v>128</v>
      </c>
      <c r="AQ112" s="1023"/>
      <c r="AR112" s="1023"/>
      <c r="AS112" s="1023"/>
      <c r="AT112" s="1024"/>
      <c r="AU112" s="960"/>
      <c r="AV112" s="961"/>
      <c r="AW112" s="961"/>
      <c r="AX112" s="961"/>
      <c r="AY112" s="961"/>
      <c r="AZ112" s="1009" t="s">
        <v>449</v>
      </c>
      <c r="BA112" s="1010"/>
      <c r="BB112" s="1010"/>
      <c r="BC112" s="1010"/>
      <c r="BD112" s="1010"/>
      <c r="BE112" s="1010"/>
      <c r="BF112" s="1010"/>
      <c r="BG112" s="1010"/>
      <c r="BH112" s="1010"/>
      <c r="BI112" s="1010"/>
      <c r="BJ112" s="1010"/>
      <c r="BK112" s="1010"/>
      <c r="BL112" s="1010"/>
      <c r="BM112" s="1010"/>
      <c r="BN112" s="1010"/>
      <c r="BO112" s="1010"/>
      <c r="BP112" s="1011"/>
      <c r="BQ112" s="979">
        <v>2095741</v>
      </c>
      <c r="BR112" s="980"/>
      <c r="BS112" s="980"/>
      <c r="BT112" s="980"/>
      <c r="BU112" s="980"/>
      <c r="BV112" s="980">
        <v>2092583</v>
      </c>
      <c r="BW112" s="980"/>
      <c r="BX112" s="980"/>
      <c r="BY112" s="980"/>
      <c r="BZ112" s="980"/>
      <c r="CA112" s="980">
        <v>1955784</v>
      </c>
      <c r="CB112" s="980"/>
      <c r="CC112" s="980"/>
      <c r="CD112" s="980"/>
      <c r="CE112" s="980"/>
      <c r="CF112" s="974">
        <v>73.400000000000006</v>
      </c>
      <c r="CG112" s="975"/>
      <c r="CH112" s="975"/>
      <c r="CI112" s="975"/>
      <c r="CJ112" s="975"/>
      <c r="CK112" s="1005"/>
      <c r="CL112" s="1006"/>
      <c r="CM112" s="976" t="s">
        <v>450</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128</v>
      </c>
      <c r="DH112" s="980"/>
      <c r="DI112" s="980"/>
      <c r="DJ112" s="980"/>
      <c r="DK112" s="980"/>
      <c r="DL112" s="980" t="s">
        <v>128</v>
      </c>
      <c r="DM112" s="980"/>
      <c r="DN112" s="980"/>
      <c r="DO112" s="980"/>
      <c r="DP112" s="980"/>
      <c r="DQ112" s="980" t="s">
        <v>443</v>
      </c>
      <c r="DR112" s="980"/>
      <c r="DS112" s="980"/>
      <c r="DT112" s="980"/>
      <c r="DU112" s="980"/>
      <c r="DV112" s="981" t="s">
        <v>128</v>
      </c>
      <c r="DW112" s="981"/>
      <c r="DX112" s="981"/>
      <c r="DY112" s="981"/>
      <c r="DZ112" s="982"/>
    </row>
    <row r="113" spans="1:130" s="245" customFormat="1" ht="26.25" customHeight="1" x14ac:dyDescent="0.15">
      <c r="A113" s="1014"/>
      <c r="B113" s="1015"/>
      <c r="C113" s="1010" t="s">
        <v>451</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183299</v>
      </c>
      <c r="AB113" s="994"/>
      <c r="AC113" s="994"/>
      <c r="AD113" s="994"/>
      <c r="AE113" s="995"/>
      <c r="AF113" s="996">
        <v>188001</v>
      </c>
      <c r="AG113" s="994"/>
      <c r="AH113" s="994"/>
      <c r="AI113" s="994"/>
      <c r="AJ113" s="995"/>
      <c r="AK113" s="996">
        <v>186033</v>
      </c>
      <c r="AL113" s="994"/>
      <c r="AM113" s="994"/>
      <c r="AN113" s="994"/>
      <c r="AO113" s="995"/>
      <c r="AP113" s="997">
        <v>7</v>
      </c>
      <c r="AQ113" s="998"/>
      <c r="AR113" s="998"/>
      <c r="AS113" s="998"/>
      <c r="AT113" s="999"/>
      <c r="AU113" s="960"/>
      <c r="AV113" s="961"/>
      <c r="AW113" s="961"/>
      <c r="AX113" s="961"/>
      <c r="AY113" s="961"/>
      <c r="AZ113" s="1009" t="s">
        <v>452</v>
      </c>
      <c r="BA113" s="1010"/>
      <c r="BB113" s="1010"/>
      <c r="BC113" s="1010"/>
      <c r="BD113" s="1010"/>
      <c r="BE113" s="1010"/>
      <c r="BF113" s="1010"/>
      <c r="BG113" s="1010"/>
      <c r="BH113" s="1010"/>
      <c r="BI113" s="1010"/>
      <c r="BJ113" s="1010"/>
      <c r="BK113" s="1010"/>
      <c r="BL113" s="1010"/>
      <c r="BM113" s="1010"/>
      <c r="BN113" s="1010"/>
      <c r="BO113" s="1010"/>
      <c r="BP113" s="1011"/>
      <c r="BQ113" s="979">
        <v>185622</v>
      </c>
      <c r="BR113" s="980"/>
      <c r="BS113" s="980"/>
      <c r="BT113" s="980"/>
      <c r="BU113" s="980"/>
      <c r="BV113" s="980">
        <v>151844</v>
      </c>
      <c r="BW113" s="980"/>
      <c r="BX113" s="980"/>
      <c r="BY113" s="980"/>
      <c r="BZ113" s="980"/>
      <c r="CA113" s="980">
        <v>129667</v>
      </c>
      <c r="CB113" s="980"/>
      <c r="CC113" s="980"/>
      <c r="CD113" s="980"/>
      <c r="CE113" s="980"/>
      <c r="CF113" s="974">
        <v>4.9000000000000004</v>
      </c>
      <c r="CG113" s="975"/>
      <c r="CH113" s="975"/>
      <c r="CI113" s="975"/>
      <c r="CJ113" s="975"/>
      <c r="CK113" s="1005"/>
      <c r="CL113" s="1006"/>
      <c r="CM113" s="976" t="s">
        <v>453</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128</v>
      </c>
      <c r="DH113" s="1019"/>
      <c r="DI113" s="1019"/>
      <c r="DJ113" s="1019"/>
      <c r="DK113" s="1020"/>
      <c r="DL113" s="1021" t="s">
        <v>128</v>
      </c>
      <c r="DM113" s="1019"/>
      <c r="DN113" s="1019"/>
      <c r="DO113" s="1019"/>
      <c r="DP113" s="1020"/>
      <c r="DQ113" s="1021" t="s">
        <v>128</v>
      </c>
      <c r="DR113" s="1019"/>
      <c r="DS113" s="1019"/>
      <c r="DT113" s="1019"/>
      <c r="DU113" s="1020"/>
      <c r="DV113" s="1022" t="s">
        <v>128</v>
      </c>
      <c r="DW113" s="1023"/>
      <c r="DX113" s="1023"/>
      <c r="DY113" s="1023"/>
      <c r="DZ113" s="1024"/>
    </row>
    <row r="114" spans="1:130" s="245" customFormat="1" ht="26.25" customHeight="1" x14ac:dyDescent="0.15">
      <c r="A114" s="1014"/>
      <c r="B114" s="1015"/>
      <c r="C114" s="1010" t="s">
        <v>454</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27774</v>
      </c>
      <c r="AB114" s="1019"/>
      <c r="AC114" s="1019"/>
      <c r="AD114" s="1019"/>
      <c r="AE114" s="1020"/>
      <c r="AF114" s="1021">
        <v>31332</v>
      </c>
      <c r="AG114" s="1019"/>
      <c r="AH114" s="1019"/>
      <c r="AI114" s="1019"/>
      <c r="AJ114" s="1020"/>
      <c r="AK114" s="1021">
        <v>33112</v>
      </c>
      <c r="AL114" s="1019"/>
      <c r="AM114" s="1019"/>
      <c r="AN114" s="1019"/>
      <c r="AO114" s="1020"/>
      <c r="AP114" s="1022">
        <v>1.2</v>
      </c>
      <c r="AQ114" s="1023"/>
      <c r="AR114" s="1023"/>
      <c r="AS114" s="1023"/>
      <c r="AT114" s="1024"/>
      <c r="AU114" s="960"/>
      <c r="AV114" s="961"/>
      <c r="AW114" s="961"/>
      <c r="AX114" s="961"/>
      <c r="AY114" s="961"/>
      <c r="AZ114" s="1009" t="s">
        <v>455</v>
      </c>
      <c r="BA114" s="1010"/>
      <c r="BB114" s="1010"/>
      <c r="BC114" s="1010"/>
      <c r="BD114" s="1010"/>
      <c r="BE114" s="1010"/>
      <c r="BF114" s="1010"/>
      <c r="BG114" s="1010"/>
      <c r="BH114" s="1010"/>
      <c r="BI114" s="1010"/>
      <c r="BJ114" s="1010"/>
      <c r="BK114" s="1010"/>
      <c r="BL114" s="1010"/>
      <c r="BM114" s="1010"/>
      <c r="BN114" s="1010"/>
      <c r="BO114" s="1010"/>
      <c r="BP114" s="1011"/>
      <c r="BQ114" s="979">
        <v>1322982</v>
      </c>
      <c r="BR114" s="980"/>
      <c r="BS114" s="980"/>
      <c r="BT114" s="980"/>
      <c r="BU114" s="980"/>
      <c r="BV114" s="980">
        <v>1350115</v>
      </c>
      <c r="BW114" s="980"/>
      <c r="BX114" s="980"/>
      <c r="BY114" s="980"/>
      <c r="BZ114" s="980"/>
      <c r="CA114" s="980">
        <v>1337313</v>
      </c>
      <c r="CB114" s="980"/>
      <c r="CC114" s="980"/>
      <c r="CD114" s="980"/>
      <c r="CE114" s="980"/>
      <c r="CF114" s="974">
        <v>50.2</v>
      </c>
      <c r="CG114" s="975"/>
      <c r="CH114" s="975"/>
      <c r="CI114" s="975"/>
      <c r="CJ114" s="975"/>
      <c r="CK114" s="1005"/>
      <c r="CL114" s="1006"/>
      <c r="CM114" s="976" t="s">
        <v>456</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128</v>
      </c>
      <c r="DH114" s="1019"/>
      <c r="DI114" s="1019"/>
      <c r="DJ114" s="1019"/>
      <c r="DK114" s="1020"/>
      <c r="DL114" s="1021" t="s">
        <v>128</v>
      </c>
      <c r="DM114" s="1019"/>
      <c r="DN114" s="1019"/>
      <c r="DO114" s="1019"/>
      <c r="DP114" s="1020"/>
      <c r="DQ114" s="1021" t="s">
        <v>128</v>
      </c>
      <c r="DR114" s="1019"/>
      <c r="DS114" s="1019"/>
      <c r="DT114" s="1019"/>
      <c r="DU114" s="1020"/>
      <c r="DV114" s="1022" t="s">
        <v>128</v>
      </c>
      <c r="DW114" s="1023"/>
      <c r="DX114" s="1023"/>
      <c r="DY114" s="1023"/>
      <c r="DZ114" s="1024"/>
    </row>
    <row r="115" spans="1:130" s="245" customFormat="1" ht="26.25" customHeight="1" x14ac:dyDescent="0.15">
      <c r="A115" s="1014"/>
      <c r="B115" s="1015"/>
      <c r="C115" s="1010" t="s">
        <v>457</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19783</v>
      </c>
      <c r="AB115" s="994"/>
      <c r="AC115" s="994"/>
      <c r="AD115" s="994"/>
      <c r="AE115" s="995"/>
      <c r="AF115" s="996">
        <v>19797</v>
      </c>
      <c r="AG115" s="994"/>
      <c r="AH115" s="994"/>
      <c r="AI115" s="994"/>
      <c r="AJ115" s="995"/>
      <c r="AK115" s="996">
        <v>19370</v>
      </c>
      <c r="AL115" s="994"/>
      <c r="AM115" s="994"/>
      <c r="AN115" s="994"/>
      <c r="AO115" s="995"/>
      <c r="AP115" s="997">
        <v>0.7</v>
      </c>
      <c r="AQ115" s="998"/>
      <c r="AR115" s="998"/>
      <c r="AS115" s="998"/>
      <c r="AT115" s="999"/>
      <c r="AU115" s="960"/>
      <c r="AV115" s="961"/>
      <c r="AW115" s="961"/>
      <c r="AX115" s="961"/>
      <c r="AY115" s="961"/>
      <c r="AZ115" s="1009" t="s">
        <v>458</v>
      </c>
      <c r="BA115" s="1010"/>
      <c r="BB115" s="1010"/>
      <c r="BC115" s="1010"/>
      <c r="BD115" s="1010"/>
      <c r="BE115" s="1010"/>
      <c r="BF115" s="1010"/>
      <c r="BG115" s="1010"/>
      <c r="BH115" s="1010"/>
      <c r="BI115" s="1010"/>
      <c r="BJ115" s="1010"/>
      <c r="BK115" s="1010"/>
      <c r="BL115" s="1010"/>
      <c r="BM115" s="1010"/>
      <c r="BN115" s="1010"/>
      <c r="BO115" s="1010"/>
      <c r="BP115" s="1011"/>
      <c r="BQ115" s="979" t="s">
        <v>128</v>
      </c>
      <c r="BR115" s="980"/>
      <c r="BS115" s="980"/>
      <c r="BT115" s="980"/>
      <c r="BU115" s="980"/>
      <c r="BV115" s="980" t="s">
        <v>128</v>
      </c>
      <c r="BW115" s="980"/>
      <c r="BX115" s="980"/>
      <c r="BY115" s="980"/>
      <c r="BZ115" s="980"/>
      <c r="CA115" s="980" t="s">
        <v>128</v>
      </c>
      <c r="CB115" s="980"/>
      <c r="CC115" s="980"/>
      <c r="CD115" s="980"/>
      <c r="CE115" s="980"/>
      <c r="CF115" s="974" t="s">
        <v>128</v>
      </c>
      <c r="CG115" s="975"/>
      <c r="CH115" s="975"/>
      <c r="CI115" s="975"/>
      <c r="CJ115" s="975"/>
      <c r="CK115" s="1005"/>
      <c r="CL115" s="1006"/>
      <c r="CM115" s="1009" t="s">
        <v>459</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128</v>
      </c>
      <c r="DH115" s="1019"/>
      <c r="DI115" s="1019"/>
      <c r="DJ115" s="1019"/>
      <c r="DK115" s="1020"/>
      <c r="DL115" s="1021" t="s">
        <v>443</v>
      </c>
      <c r="DM115" s="1019"/>
      <c r="DN115" s="1019"/>
      <c r="DO115" s="1019"/>
      <c r="DP115" s="1020"/>
      <c r="DQ115" s="1021" t="s">
        <v>128</v>
      </c>
      <c r="DR115" s="1019"/>
      <c r="DS115" s="1019"/>
      <c r="DT115" s="1019"/>
      <c r="DU115" s="1020"/>
      <c r="DV115" s="1022" t="s">
        <v>443</v>
      </c>
      <c r="DW115" s="1023"/>
      <c r="DX115" s="1023"/>
      <c r="DY115" s="1023"/>
      <c r="DZ115" s="1024"/>
    </row>
    <row r="116" spans="1:130" s="245" customFormat="1" ht="26.25" customHeight="1" x14ac:dyDescent="0.15">
      <c r="A116" s="1016"/>
      <c r="B116" s="1017"/>
      <c r="C116" s="1025" t="s">
        <v>460</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v>112</v>
      </c>
      <c r="AB116" s="1019"/>
      <c r="AC116" s="1019"/>
      <c r="AD116" s="1019"/>
      <c r="AE116" s="1020"/>
      <c r="AF116" s="1021">
        <v>94</v>
      </c>
      <c r="AG116" s="1019"/>
      <c r="AH116" s="1019"/>
      <c r="AI116" s="1019"/>
      <c r="AJ116" s="1020"/>
      <c r="AK116" s="1021">
        <v>47</v>
      </c>
      <c r="AL116" s="1019"/>
      <c r="AM116" s="1019"/>
      <c r="AN116" s="1019"/>
      <c r="AO116" s="1020"/>
      <c r="AP116" s="1022">
        <v>0</v>
      </c>
      <c r="AQ116" s="1023"/>
      <c r="AR116" s="1023"/>
      <c r="AS116" s="1023"/>
      <c r="AT116" s="1024"/>
      <c r="AU116" s="960"/>
      <c r="AV116" s="961"/>
      <c r="AW116" s="961"/>
      <c r="AX116" s="961"/>
      <c r="AY116" s="961"/>
      <c r="AZ116" s="1027" t="s">
        <v>461</v>
      </c>
      <c r="BA116" s="1028"/>
      <c r="BB116" s="1028"/>
      <c r="BC116" s="1028"/>
      <c r="BD116" s="1028"/>
      <c r="BE116" s="1028"/>
      <c r="BF116" s="1028"/>
      <c r="BG116" s="1028"/>
      <c r="BH116" s="1028"/>
      <c r="BI116" s="1028"/>
      <c r="BJ116" s="1028"/>
      <c r="BK116" s="1028"/>
      <c r="BL116" s="1028"/>
      <c r="BM116" s="1028"/>
      <c r="BN116" s="1028"/>
      <c r="BO116" s="1028"/>
      <c r="BP116" s="1029"/>
      <c r="BQ116" s="979" t="s">
        <v>128</v>
      </c>
      <c r="BR116" s="980"/>
      <c r="BS116" s="980"/>
      <c r="BT116" s="980"/>
      <c r="BU116" s="980"/>
      <c r="BV116" s="980" t="s">
        <v>443</v>
      </c>
      <c r="BW116" s="980"/>
      <c r="BX116" s="980"/>
      <c r="BY116" s="980"/>
      <c r="BZ116" s="980"/>
      <c r="CA116" s="980" t="s">
        <v>128</v>
      </c>
      <c r="CB116" s="980"/>
      <c r="CC116" s="980"/>
      <c r="CD116" s="980"/>
      <c r="CE116" s="980"/>
      <c r="CF116" s="974" t="s">
        <v>128</v>
      </c>
      <c r="CG116" s="975"/>
      <c r="CH116" s="975"/>
      <c r="CI116" s="975"/>
      <c r="CJ116" s="975"/>
      <c r="CK116" s="1005"/>
      <c r="CL116" s="1006"/>
      <c r="CM116" s="976" t="s">
        <v>462</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v>33840</v>
      </c>
      <c r="DH116" s="1019"/>
      <c r="DI116" s="1019"/>
      <c r="DJ116" s="1019"/>
      <c r="DK116" s="1020"/>
      <c r="DL116" s="1021">
        <v>29610</v>
      </c>
      <c r="DM116" s="1019"/>
      <c r="DN116" s="1019"/>
      <c r="DO116" s="1019"/>
      <c r="DP116" s="1020"/>
      <c r="DQ116" s="1021">
        <v>26674</v>
      </c>
      <c r="DR116" s="1019"/>
      <c r="DS116" s="1019"/>
      <c r="DT116" s="1019"/>
      <c r="DU116" s="1020"/>
      <c r="DV116" s="1022">
        <v>1</v>
      </c>
      <c r="DW116" s="1023"/>
      <c r="DX116" s="1023"/>
      <c r="DY116" s="1023"/>
      <c r="DZ116" s="1024"/>
    </row>
    <row r="117" spans="1:130" s="245" customFormat="1" ht="26.25" customHeight="1" x14ac:dyDescent="0.15">
      <c r="A117" s="96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463</v>
      </c>
      <c r="Z117" s="946"/>
      <c r="AA117" s="1036">
        <v>1385564</v>
      </c>
      <c r="AB117" s="1037"/>
      <c r="AC117" s="1037"/>
      <c r="AD117" s="1037"/>
      <c r="AE117" s="1038"/>
      <c r="AF117" s="1039">
        <v>1376420</v>
      </c>
      <c r="AG117" s="1037"/>
      <c r="AH117" s="1037"/>
      <c r="AI117" s="1037"/>
      <c r="AJ117" s="1038"/>
      <c r="AK117" s="1039">
        <v>1415584</v>
      </c>
      <c r="AL117" s="1037"/>
      <c r="AM117" s="1037"/>
      <c r="AN117" s="1037"/>
      <c r="AO117" s="1038"/>
      <c r="AP117" s="1040"/>
      <c r="AQ117" s="1041"/>
      <c r="AR117" s="1041"/>
      <c r="AS117" s="1041"/>
      <c r="AT117" s="1042"/>
      <c r="AU117" s="960"/>
      <c r="AV117" s="961"/>
      <c r="AW117" s="961"/>
      <c r="AX117" s="961"/>
      <c r="AY117" s="961"/>
      <c r="AZ117" s="1027" t="s">
        <v>464</v>
      </c>
      <c r="BA117" s="1028"/>
      <c r="BB117" s="1028"/>
      <c r="BC117" s="1028"/>
      <c r="BD117" s="1028"/>
      <c r="BE117" s="1028"/>
      <c r="BF117" s="1028"/>
      <c r="BG117" s="1028"/>
      <c r="BH117" s="1028"/>
      <c r="BI117" s="1028"/>
      <c r="BJ117" s="1028"/>
      <c r="BK117" s="1028"/>
      <c r="BL117" s="1028"/>
      <c r="BM117" s="1028"/>
      <c r="BN117" s="1028"/>
      <c r="BO117" s="1028"/>
      <c r="BP117" s="1029"/>
      <c r="BQ117" s="979" t="s">
        <v>128</v>
      </c>
      <c r="BR117" s="980"/>
      <c r="BS117" s="980"/>
      <c r="BT117" s="980"/>
      <c r="BU117" s="980"/>
      <c r="BV117" s="980" t="s">
        <v>128</v>
      </c>
      <c r="BW117" s="980"/>
      <c r="BX117" s="980"/>
      <c r="BY117" s="980"/>
      <c r="BZ117" s="980"/>
      <c r="CA117" s="980" t="s">
        <v>128</v>
      </c>
      <c r="CB117" s="980"/>
      <c r="CC117" s="980"/>
      <c r="CD117" s="980"/>
      <c r="CE117" s="980"/>
      <c r="CF117" s="974" t="s">
        <v>128</v>
      </c>
      <c r="CG117" s="975"/>
      <c r="CH117" s="975"/>
      <c r="CI117" s="975"/>
      <c r="CJ117" s="975"/>
      <c r="CK117" s="1005"/>
      <c r="CL117" s="1006"/>
      <c r="CM117" s="976" t="s">
        <v>465</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128</v>
      </c>
      <c r="DH117" s="1019"/>
      <c r="DI117" s="1019"/>
      <c r="DJ117" s="1019"/>
      <c r="DK117" s="1020"/>
      <c r="DL117" s="1021" t="s">
        <v>128</v>
      </c>
      <c r="DM117" s="1019"/>
      <c r="DN117" s="1019"/>
      <c r="DO117" s="1019"/>
      <c r="DP117" s="1020"/>
      <c r="DQ117" s="1021" t="s">
        <v>128</v>
      </c>
      <c r="DR117" s="1019"/>
      <c r="DS117" s="1019"/>
      <c r="DT117" s="1019"/>
      <c r="DU117" s="1020"/>
      <c r="DV117" s="1022" t="s">
        <v>128</v>
      </c>
      <c r="DW117" s="1023"/>
      <c r="DX117" s="1023"/>
      <c r="DY117" s="1023"/>
      <c r="DZ117" s="1024"/>
    </row>
    <row r="118" spans="1:130" s="245" customFormat="1" ht="26.25" customHeight="1" x14ac:dyDescent="0.15">
      <c r="A118" s="96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436</v>
      </c>
      <c r="AB118" s="945"/>
      <c r="AC118" s="945"/>
      <c r="AD118" s="945"/>
      <c r="AE118" s="946"/>
      <c r="AF118" s="944" t="s">
        <v>313</v>
      </c>
      <c r="AG118" s="945"/>
      <c r="AH118" s="945"/>
      <c r="AI118" s="945"/>
      <c r="AJ118" s="946"/>
      <c r="AK118" s="944" t="s">
        <v>312</v>
      </c>
      <c r="AL118" s="945"/>
      <c r="AM118" s="945"/>
      <c r="AN118" s="945"/>
      <c r="AO118" s="946"/>
      <c r="AP118" s="1031" t="s">
        <v>437</v>
      </c>
      <c r="AQ118" s="1032"/>
      <c r="AR118" s="1032"/>
      <c r="AS118" s="1032"/>
      <c r="AT118" s="1033"/>
      <c r="AU118" s="960"/>
      <c r="AV118" s="961"/>
      <c r="AW118" s="961"/>
      <c r="AX118" s="961"/>
      <c r="AY118" s="961"/>
      <c r="AZ118" s="1034" t="s">
        <v>466</v>
      </c>
      <c r="BA118" s="1025"/>
      <c r="BB118" s="1025"/>
      <c r="BC118" s="1025"/>
      <c r="BD118" s="1025"/>
      <c r="BE118" s="1025"/>
      <c r="BF118" s="1025"/>
      <c r="BG118" s="1025"/>
      <c r="BH118" s="1025"/>
      <c r="BI118" s="1025"/>
      <c r="BJ118" s="1025"/>
      <c r="BK118" s="1025"/>
      <c r="BL118" s="1025"/>
      <c r="BM118" s="1025"/>
      <c r="BN118" s="1025"/>
      <c r="BO118" s="1025"/>
      <c r="BP118" s="1026"/>
      <c r="BQ118" s="1057" t="s">
        <v>128</v>
      </c>
      <c r="BR118" s="1058"/>
      <c r="BS118" s="1058"/>
      <c r="BT118" s="1058"/>
      <c r="BU118" s="1058"/>
      <c r="BV118" s="1058" t="s">
        <v>128</v>
      </c>
      <c r="BW118" s="1058"/>
      <c r="BX118" s="1058"/>
      <c r="BY118" s="1058"/>
      <c r="BZ118" s="1058"/>
      <c r="CA118" s="1058" t="s">
        <v>128</v>
      </c>
      <c r="CB118" s="1058"/>
      <c r="CC118" s="1058"/>
      <c r="CD118" s="1058"/>
      <c r="CE118" s="1058"/>
      <c r="CF118" s="974" t="s">
        <v>128</v>
      </c>
      <c r="CG118" s="975"/>
      <c r="CH118" s="975"/>
      <c r="CI118" s="975"/>
      <c r="CJ118" s="975"/>
      <c r="CK118" s="1005"/>
      <c r="CL118" s="1006"/>
      <c r="CM118" s="976" t="s">
        <v>467</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128</v>
      </c>
      <c r="DH118" s="1019"/>
      <c r="DI118" s="1019"/>
      <c r="DJ118" s="1019"/>
      <c r="DK118" s="1020"/>
      <c r="DL118" s="1021" t="s">
        <v>128</v>
      </c>
      <c r="DM118" s="1019"/>
      <c r="DN118" s="1019"/>
      <c r="DO118" s="1019"/>
      <c r="DP118" s="1020"/>
      <c r="DQ118" s="1021" t="s">
        <v>128</v>
      </c>
      <c r="DR118" s="1019"/>
      <c r="DS118" s="1019"/>
      <c r="DT118" s="1019"/>
      <c r="DU118" s="1020"/>
      <c r="DV118" s="1022" t="s">
        <v>128</v>
      </c>
      <c r="DW118" s="1023"/>
      <c r="DX118" s="1023"/>
      <c r="DY118" s="1023"/>
      <c r="DZ118" s="1024"/>
    </row>
    <row r="119" spans="1:130" s="245" customFormat="1" ht="26.25" customHeight="1" x14ac:dyDescent="0.15">
      <c r="A119" s="1118" t="s">
        <v>441</v>
      </c>
      <c r="B119" s="1004"/>
      <c r="C119" s="983" t="s">
        <v>442</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128</v>
      </c>
      <c r="AB119" s="952"/>
      <c r="AC119" s="952"/>
      <c r="AD119" s="952"/>
      <c r="AE119" s="953"/>
      <c r="AF119" s="954" t="s">
        <v>128</v>
      </c>
      <c r="AG119" s="952"/>
      <c r="AH119" s="952"/>
      <c r="AI119" s="952"/>
      <c r="AJ119" s="953"/>
      <c r="AK119" s="954" t="s">
        <v>128</v>
      </c>
      <c r="AL119" s="952"/>
      <c r="AM119" s="952"/>
      <c r="AN119" s="952"/>
      <c r="AO119" s="953"/>
      <c r="AP119" s="955" t="s">
        <v>128</v>
      </c>
      <c r="AQ119" s="956"/>
      <c r="AR119" s="956"/>
      <c r="AS119" s="956"/>
      <c r="AT119" s="957"/>
      <c r="AU119" s="962"/>
      <c r="AV119" s="963"/>
      <c r="AW119" s="963"/>
      <c r="AX119" s="963"/>
      <c r="AY119" s="963"/>
      <c r="AZ119" s="276" t="s">
        <v>190</v>
      </c>
      <c r="BA119" s="276"/>
      <c r="BB119" s="276"/>
      <c r="BC119" s="276"/>
      <c r="BD119" s="276"/>
      <c r="BE119" s="276"/>
      <c r="BF119" s="276"/>
      <c r="BG119" s="276"/>
      <c r="BH119" s="276"/>
      <c r="BI119" s="276"/>
      <c r="BJ119" s="276"/>
      <c r="BK119" s="276"/>
      <c r="BL119" s="276"/>
      <c r="BM119" s="276"/>
      <c r="BN119" s="276"/>
      <c r="BO119" s="1035" t="s">
        <v>468</v>
      </c>
      <c r="BP119" s="1066"/>
      <c r="BQ119" s="1057">
        <v>13321569</v>
      </c>
      <c r="BR119" s="1058"/>
      <c r="BS119" s="1058"/>
      <c r="BT119" s="1058"/>
      <c r="BU119" s="1058"/>
      <c r="BV119" s="1058">
        <v>13177096</v>
      </c>
      <c r="BW119" s="1058"/>
      <c r="BX119" s="1058"/>
      <c r="BY119" s="1058"/>
      <c r="BZ119" s="1058"/>
      <c r="CA119" s="1058">
        <v>13121255</v>
      </c>
      <c r="CB119" s="1058"/>
      <c r="CC119" s="1058"/>
      <c r="CD119" s="1058"/>
      <c r="CE119" s="1058"/>
      <c r="CF119" s="1059"/>
      <c r="CG119" s="1060"/>
      <c r="CH119" s="1060"/>
      <c r="CI119" s="1060"/>
      <c r="CJ119" s="1061"/>
      <c r="CK119" s="1007"/>
      <c r="CL119" s="1008"/>
      <c r="CM119" s="1062" t="s">
        <v>469</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68480</v>
      </c>
      <c r="DH119" s="1044"/>
      <c r="DI119" s="1044"/>
      <c r="DJ119" s="1044"/>
      <c r="DK119" s="1045"/>
      <c r="DL119" s="1043">
        <v>53609</v>
      </c>
      <c r="DM119" s="1044"/>
      <c r="DN119" s="1044"/>
      <c r="DO119" s="1044"/>
      <c r="DP119" s="1045"/>
      <c r="DQ119" s="1043">
        <v>39793</v>
      </c>
      <c r="DR119" s="1044"/>
      <c r="DS119" s="1044"/>
      <c r="DT119" s="1044"/>
      <c r="DU119" s="1045"/>
      <c r="DV119" s="1046">
        <v>1.5</v>
      </c>
      <c r="DW119" s="1047"/>
      <c r="DX119" s="1047"/>
      <c r="DY119" s="1047"/>
      <c r="DZ119" s="1048"/>
    </row>
    <row r="120" spans="1:130" s="245" customFormat="1" ht="26.25" customHeight="1" x14ac:dyDescent="0.15">
      <c r="A120" s="1119"/>
      <c r="B120" s="1006"/>
      <c r="C120" s="976" t="s">
        <v>446</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128</v>
      </c>
      <c r="AB120" s="1019"/>
      <c r="AC120" s="1019"/>
      <c r="AD120" s="1019"/>
      <c r="AE120" s="1020"/>
      <c r="AF120" s="1021" t="s">
        <v>128</v>
      </c>
      <c r="AG120" s="1019"/>
      <c r="AH120" s="1019"/>
      <c r="AI120" s="1019"/>
      <c r="AJ120" s="1020"/>
      <c r="AK120" s="1021" t="s">
        <v>128</v>
      </c>
      <c r="AL120" s="1019"/>
      <c r="AM120" s="1019"/>
      <c r="AN120" s="1019"/>
      <c r="AO120" s="1020"/>
      <c r="AP120" s="1022" t="s">
        <v>128</v>
      </c>
      <c r="AQ120" s="1023"/>
      <c r="AR120" s="1023"/>
      <c r="AS120" s="1023"/>
      <c r="AT120" s="1024"/>
      <c r="AU120" s="1049" t="s">
        <v>470</v>
      </c>
      <c r="AV120" s="1050"/>
      <c r="AW120" s="1050"/>
      <c r="AX120" s="1050"/>
      <c r="AY120" s="1051"/>
      <c r="AZ120" s="1000" t="s">
        <v>471</v>
      </c>
      <c r="BA120" s="949"/>
      <c r="BB120" s="949"/>
      <c r="BC120" s="949"/>
      <c r="BD120" s="949"/>
      <c r="BE120" s="949"/>
      <c r="BF120" s="949"/>
      <c r="BG120" s="949"/>
      <c r="BH120" s="949"/>
      <c r="BI120" s="949"/>
      <c r="BJ120" s="949"/>
      <c r="BK120" s="949"/>
      <c r="BL120" s="949"/>
      <c r="BM120" s="949"/>
      <c r="BN120" s="949"/>
      <c r="BO120" s="949"/>
      <c r="BP120" s="950"/>
      <c r="BQ120" s="986">
        <v>2722368</v>
      </c>
      <c r="BR120" s="987"/>
      <c r="BS120" s="987"/>
      <c r="BT120" s="987"/>
      <c r="BU120" s="987"/>
      <c r="BV120" s="987">
        <v>2692328</v>
      </c>
      <c r="BW120" s="987"/>
      <c r="BX120" s="987"/>
      <c r="BY120" s="987"/>
      <c r="BZ120" s="987"/>
      <c r="CA120" s="987">
        <v>2685083</v>
      </c>
      <c r="CB120" s="987"/>
      <c r="CC120" s="987"/>
      <c r="CD120" s="987"/>
      <c r="CE120" s="987"/>
      <c r="CF120" s="1001">
        <v>100.8</v>
      </c>
      <c r="CG120" s="1002"/>
      <c r="CH120" s="1002"/>
      <c r="CI120" s="1002"/>
      <c r="CJ120" s="1002"/>
      <c r="CK120" s="1067" t="s">
        <v>472</v>
      </c>
      <c r="CL120" s="1068"/>
      <c r="CM120" s="1068"/>
      <c r="CN120" s="1068"/>
      <c r="CO120" s="1069"/>
      <c r="CP120" s="1075" t="s">
        <v>414</v>
      </c>
      <c r="CQ120" s="1076"/>
      <c r="CR120" s="1076"/>
      <c r="CS120" s="1076"/>
      <c r="CT120" s="1076"/>
      <c r="CU120" s="1076"/>
      <c r="CV120" s="1076"/>
      <c r="CW120" s="1076"/>
      <c r="CX120" s="1076"/>
      <c r="CY120" s="1076"/>
      <c r="CZ120" s="1076"/>
      <c r="DA120" s="1076"/>
      <c r="DB120" s="1076"/>
      <c r="DC120" s="1076"/>
      <c r="DD120" s="1076"/>
      <c r="DE120" s="1076"/>
      <c r="DF120" s="1077"/>
      <c r="DG120" s="986">
        <v>1327670</v>
      </c>
      <c r="DH120" s="987"/>
      <c r="DI120" s="987"/>
      <c r="DJ120" s="987"/>
      <c r="DK120" s="987"/>
      <c r="DL120" s="987">
        <v>1331147</v>
      </c>
      <c r="DM120" s="987"/>
      <c r="DN120" s="987"/>
      <c r="DO120" s="987"/>
      <c r="DP120" s="987"/>
      <c r="DQ120" s="987">
        <v>1197042</v>
      </c>
      <c r="DR120" s="987"/>
      <c r="DS120" s="987"/>
      <c r="DT120" s="987"/>
      <c r="DU120" s="987"/>
      <c r="DV120" s="988">
        <v>44.9</v>
      </c>
      <c r="DW120" s="988"/>
      <c r="DX120" s="988"/>
      <c r="DY120" s="988"/>
      <c r="DZ120" s="989"/>
    </row>
    <row r="121" spans="1:130" s="245" customFormat="1" ht="26.25" customHeight="1" x14ac:dyDescent="0.15">
      <c r="A121" s="1119"/>
      <c r="B121" s="1006"/>
      <c r="C121" s="1027" t="s">
        <v>473</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128</v>
      </c>
      <c r="AB121" s="1019"/>
      <c r="AC121" s="1019"/>
      <c r="AD121" s="1019"/>
      <c r="AE121" s="1020"/>
      <c r="AF121" s="1021" t="s">
        <v>128</v>
      </c>
      <c r="AG121" s="1019"/>
      <c r="AH121" s="1019"/>
      <c r="AI121" s="1019"/>
      <c r="AJ121" s="1020"/>
      <c r="AK121" s="1021" t="s">
        <v>128</v>
      </c>
      <c r="AL121" s="1019"/>
      <c r="AM121" s="1019"/>
      <c r="AN121" s="1019"/>
      <c r="AO121" s="1020"/>
      <c r="AP121" s="1022" t="s">
        <v>128</v>
      </c>
      <c r="AQ121" s="1023"/>
      <c r="AR121" s="1023"/>
      <c r="AS121" s="1023"/>
      <c r="AT121" s="1024"/>
      <c r="AU121" s="1052"/>
      <c r="AV121" s="1053"/>
      <c r="AW121" s="1053"/>
      <c r="AX121" s="1053"/>
      <c r="AY121" s="1054"/>
      <c r="AZ121" s="1009" t="s">
        <v>474</v>
      </c>
      <c r="BA121" s="1010"/>
      <c r="BB121" s="1010"/>
      <c r="BC121" s="1010"/>
      <c r="BD121" s="1010"/>
      <c r="BE121" s="1010"/>
      <c r="BF121" s="1010"/>
      <c r="BG121" s="1010"/>
      <c r="BH121" s="1010"/>
      <c r="BI121" s="1010"/>
      <c r="BJ121" s="1010"/>
      <c r="BK121" s="1010"/>
      <c r="BL121" s="1010"/>
      <c r="BM121" s="1010"/>
      <c r="BN121" s="1010"/>
      <c r="BO121" s="1010"/>
      <c r="BP121" s="1011"/>
      <c r="BQ121" s="979">
        <v>387424</v>
      </c>
      <c r="BR121" s="980"/>
      <c r="BS121" s="980"/>
      <c r="BT121" s="980"/>
      <c r="BU121" s="980"/>
      <c r="BV121" s="980">
        <v>307542</v>
      </c>
      <c r="BW121" s="980"/>
      <c r="BX121" s="980"/>
      <c r="BY121" s="980"/>
      <c r="BZ121" s="980"/>
      <c r="CA121" s="980">
        <v>253768</v>
      </c>
      <c r="CB121" s="980"/>
      <c r="CC121" s="980"/>
      <c r="CD121" s="980"/>
      <c r="CE121" s="980"/>
      <c r="CF121" s="974">
        <v>9.5</v>
      </c>
      <c r="CG121" s="975"/>
      <c r="CH121" s="975"/>
      <c r="CI121" s="975"/>
      <c r="CJ121" s="975"/>
      <c r="CK121" s="1070"/>
      <c r="CL121" s="1071"/>
      <c r="CM121" s="1071"/>
      <c r="CN121" s="1071"/>
      <c r="CO121" s="1072"/>
      <c r="CP121" s="1080" t="s">
        <v>412</v>
      </c>
      <c r="CQ121" s="1081"/>
      <c r="CR121" s="1081"/>
      <c r="CS121" s="1081"/>
      <c r="CT121" s="1081"/>
      <c r="CU121" s="1081"/>
      <c r="CV121" s="1081"/>
      <c r="CW121" s="1081"/>
      <c r="CX121" s="1081"/>
      <c r="CY121" s="1081"/>
      <c r="CZ121" s="1081"/>
      <c r="DA121" s="1081"/>
      <c r="DB121" s="1081"/>
      <c r="DC121" s="1081"/>
      <c r="DD121" s="1081"/>
      <c r="DE121" s="1081"/>
      <c r="DF121" s="1082"/>
      <c r="DG121" s="979">
        <v>768071</v>
      </c>
      <c r="DH121" s="980"/>
      <c r="DI121" s="980"/>
      <c r="DJ121" s="980"/>
      <c r="DK121" s="980"/>
      <c r="DL121" s="980">
        <v>761436</v>
      </c>
      <c r="DM121" s="980"/>
      <c r="DN121" s="980"/>
      <c r="DO121" s="980"/>
      <c r="DP121" s="980"/>
      <c r="DQ121" s="980">
        <v>758742</v>
      </c>
      <c r="DR121" s="980"/>
      <c r="DS121" s="980"/>
      <c r="DT121" s="980"/>
      <c r="DU121" s="980"/>
      <c r="DV121" s="981">
        <v>28.5</v>
      </c>
      <c r="DW121" s="981"/>
      <c r="DX121" s="981"/>
      <c r="DY121" s="981"/>
      <c r="DZ121" s="982"/>
    </row>
    <row r="122" spans="1:130" s="245" customFormat="1" ht="26.25" customHeight="1" x14ac:dyDescent="0.15">
      <c r="A122" s="1119"/>
      <c r="B122" s="1006"/>
      <c r="C122" s="976" t="s">
        <v>456</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443</v>
      </c>
      <c r="AB122" s="1019"/>
      <c r="AC122" s="1019"/>
      <c r="AD122" s="1019"/>
      <c r="AE122" s="1020"/>
      <c r="AF122" s="1021" t="s">
        <v>128</v>
      </c>
      <c r="AG122" s="1019"/>
      <c r="AH122" s="1019"/>
      <c r="AI122" s="1019"/>
      <c r="AJ122" s="1020"/>
      <c r="AK122" s="1021" t="s">
        <v>128</v>
      </c>
      <c r="AL122" s="1019"/>
      <c r="AM122" s="1019"/>
      <c r="AN122" s="1019"/>
      <c r="AO122" s="1020"/>
      <c r="AP122" s="1022" t="s">
        <v>128</v>
      </c>
      <c r="AQ122" s="1023"/>
      <c r="AR122" s="1023"/>
      <c r="AS122" s="1023"/>
      <c r="AT122" s="1024"/>
      <c r="AU122" s="1052"/>
      <c r="AV122" s="1053"/>
      <c r="AW122" s="1053"/>
      <c r="AX122" s="1053"/>
      <c r="AY122" s="1054"/>
      <c r="AZ122" s="1034" t="s">
        <v>475</v>
      </c>
      <c r="BA122" s="1025"/>
      <c r="BB122" s="1025"/>
      <c r="BC122" s="1025"/>
      <c r="BD122" s="1025"/>
      <c r="BE122" s="1025"/>
      <c r="BF122" s="1025"/>
      <c r="BG122" s="1025"/>
      <c r="BH122" s="1025"/>
      <c r="BI122" s="1025"/>
      <c r="BJ122" s="1025"/>
      <c r="BK122" s="1025"/>
      <c r="BL122" s="1025"/>
      <c r="BM122" s="1025"/>
      <c r="BN122" s="1025"/>
      <c r="BO122" s="1025"/>
      <c r="BP122" s="1026"/>
      <c r="BQ122" s="1057">
        <v>8133306</v>
      </c>
      <c r="BR122" s="1058"/>
      <c r="BS122" s="1058"/>
      <c r="BT122" s="1058"/>
      <c r="BU122" s="1058"/>
      <c r="BV122" s="1058">
        <v>7937043</v>
      </c>
      <c r="BW122" s="1058"/>
      <c r="BX122" s="1058"/>
      <c r="BY122" s="1058"/>
      <c r="BZ122" s="1058"/>
      <c r="CA122" s="1058">
        <v>8010777</v>
      </c>
      <c r="CB122" s="1058"/>
      <c r="CC122" s="1058"/>
      <c r="CD122" s="1058"/>
      <c r="CE122" s="1058"/>
      <c r="CF122" s="1078">
        <v>300.8</v>
      </c>
      <c r="CG122" s="1079"/>
      <c r="CH122" s="1079"/>
      <c r="CI122" s="1079"/>
      <c r="CJ122" s="1079"/>
      <c r="CK122" s="1070"/>
      <c r="CL122" s="1071"/>
      <c r="CM122" s="1071"/>
      <c r="CN122" s="1071"/>
      <c r="CO122" s="1072"/>
      <c r="CP122" s="1080" t="s">
        <v>476</v>
      </c>
      <c r="CQ122" s="1081"/>
      <c r="CR122" s="1081"/>
      <c r="CS122" s="1081"/>
      <c r="CT122" s="1081"/>
      <c r="CU122" s="1081"/>
      <c r="CV122" s="1081"/>
      <c r="CW122" s="1081"/>
      <c r="CX122" s="1081"/>
      <c r="CY122" s="1081"/>
      <c r="CZ122" s="1081"/>
      <c r="DA122" s="1081"/>
      <c r="DB122" s="1081"/>
      <c r="DC122" s="1081"/>
      <c r="DD122" s="1081"/>
      <c r="DE122" s="1081"/>
      <c r="DF122" s="1082"/>
      <c r="DG122" s="979" t="s">
        <v>443</v>
      </c>
      <c r="DH122" s="980"/>
      <c r="DI122" s="980"/>
      <c r="DJ122" s="980"/>
      <c r="DK122" s="980"/>
      <c r="DL122" s="980" t="s">
        <v>128</v>
      </c>
      <c r="DM122" s="980"/>
      <c r="DN122" s="980"/>
      <c r="DO122" s="980"/>
      <c r="DP122" s="980"/>
      <c r="DQ122" s="980" t="s">
        <v>443</v>
      </c>
      <c r="DR122" s="980"/>
      <c r="DS122" s="980"/>
      <c r="DT122" s="980"/>
      <c r="DU122" s="980"/>
      <c r="DV122" s="981" t="s">
        <v>128</v>
      </c>
      <c r="DW122" s="981"/>
      <c r="DX122" s="981"/>
      <c r="DY122" s="981"/>
      <c r="DZ122" s="982"/>
    </row>
    <row r="123" spans="1:130" s="245" customFormat="1" ht="26.25" customHeight="1" x14ac:dyDescent="0.15">
      <c r="A123" s="1119"/>
      <c r="B123" s="1006"/>
      <c r="C123" s="976" t="s">
        <v>462</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v>5021</v>
      </c>
      <c r="AB123" s="1019"/>
      <c r="AC123" s="1019"/>
      <c r="AD123" s="1019"/>
      <c r="AE123" s="1020"/>
      <c r="AF123" s="1021">
        <v>4926</v>
      </c>
      <c r="AG123" s="1019"/>
      <c r="AH123" s="1019"/>
      <c r="AI123" s="1019"/>
      <c r="AJ123" s="1020"/>
      <c r="AK123" s="1021">
        <v>4365</v>
      </c>
      <c r="AL123" s="1019"/>
      <c r="AM123" s="1019"/>
      <c r="AN123" s="1019"/>
      <c r="AO123" s="1020"/>
      <c r="AP123" s="1022">
        <v>0.2</v>
      </c>
      <c r="AQ123" s="1023"/>
      <c r="AR123" s="1023"/>
      <c r="AS123" s="1023"/>
      <c r="AT123" s="1024"/>
      <c r="AU123" s="1055"/>
      <c r="AV123" s="1056"/>
      <c r="AW123" s="1056"/>
      <c r="AX123" s="1056"/>
      <c r="AY123" s="1056"/>
      <c r="AZ123" s="276" t="s">
        <v>190</v>
      </c>
      <c r="BA123" s="276"/>
      <c r="BB123" s="276"/>
      <c r="BC123" s="276"/>
      <c r="BD123" s="276"/>
      <c r="BE123" s="276"/>
      <c r="BF123" s="276"/>
      <c r="BG123" s="276"/>
      <c r="BH123" s="276"/>
      <c r="BI123" s="276"/>
      <c r="BJ123" s="276"/>
      <c r="BK123" s="276"/>
      <c r="BL123" s="276"/>
      <c r="BM123" s="276"/>
      <c r="BN123" s="276"/>
      <c r="BO123" s="1035" t="s">
        <v>477</v>
      </c>
      <c r="BP123" s="1066"/>
      <c r="BQ123" s="1125">
        <v>11243098</v>
      </c>
      <c r="BR123" s="1126"/>
      <c r="BS123" s="1126"/>
      <c r="BT123" s="1126"/>
      <c r="BU123" s="1126"/>
      <c r="BV123" s="1126">
        <v>10936913</v>
      </c>
      <c r="BW123" s="1126"/>
      <c r="BX123" s="1126"/>
      <c r="BY123" s="1126"/>
      <c r="BZ123" s="1126"/>
      <c r="CA123" s="1126">
        <v>10949628</v>
      </c>
      <c r="CB123" s="1126"/>
      <c r="CC123" s="1126"/>
      <c r="CD123" s="1126"/>
      <c r="CE123" s="1126"/>
      <c r="CF123" s="1059"/>
      <c r="CG123" s="1060"/>
      <c r="CH123" s="1060"/>
      <c r="CI123" s="1060"/>
      <c r="CJ123" s="1061"/>
      <c r="CK123" s="1070"/>
      <c r="CL123" s="1071"/>
      <c r="CM123" s="1071"/>
      <c r="CN123" s="1071"/>
      <c r="CO123" s="1072"/>
      <c r="CP123" s="1080" t="s">
        <v>410</v>
      </c>
      <c r="CQ123" s="1081"/>
      <c r="CR123" s="1081"/>
      <c r="CS123" s="1081"/>
      <c r="CT123" s="1081"/>
      <c r="CU123" s="1081"/>
      <c r="CV123" s="1081"/>
      <c r="CW123" s="1081"/>
      <c r="CX123" s="1081"/>
      <c r="CY123" s="1081"/>
      <c r="CZ123" s="1081"/>
      <c r="DA123" s="1081"/>
      <c r="DB123" s="1081"/>
      <c r="DC123" s="1081"/>
      <c r="DD123" s="1081"/>
      <c r="DE123" s="1081"/>
      <c r="DF123" s="1082"/>
      <c r="DG123" s="1018" t="s">
        <v>128</v>
      </c>
      <c r="DH123" s="1019"/>
      <c r="DI123" s="1019"/>
      <c r="DJ123" s="1019"/>
      <c r="DK123" s="1020"/>
      <c r="DL123" s="1021" t="s">
        <v>128</v>
      </c>
      <c r="DM123" s="1019"/>
      <c r="DN123" s="1019"/>
      <c r="DO123" s="1019"/>
      <c r="DP123" s="1020"/>
      <c r="DQ123" s="1021" t="s">
        <v>443</v>
      </c>
      <c r="DR123" s="1019"/>
      <c r="DS123" s="1019"/>
      <c r="DT123" s="1019"/>
      <c r="DU123" s="1020"/>
      <c r="DV123" s="1022" t="s">
        <v>128</v>
      </c>
      <c r="DW123" s="1023"/>
      <c r="DX123" s="1023"/>
      <c r="DY123" s="1023"/>
      <c r="DZ123" s="1024"/>
    </row>
    <row r="124" spans="1:130" s="245" customFormat="1" ht="26.25" customHeight="1" thickBot="1" x14ac:dyDescent="0.2">
      <c r="A124" s="1119"/>
      <c r="B124" s="1006"/>
      <c r="C124" s="976" t="s">
        <v>465</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128</v>
      </c>
      <c r="AB124" s="1019"/>
      <c r="AC124" s="1019"/>
      <c r="AD124" s="1019"/>
      <c r="AE124" s="1020"/>
      <c r="AF124" s="1021" t="s">
        <v>128</v>
      </c>
      <c r="AG124" s="1019"/>
      <c r="AH124" s="1019"/>
      <c r="AI124" s="1019"/>
      <c r="AJ124" s="1020"/>
      <c r="AK124" s="1021" t="s">
        <v>443</v>
      </c>
      <c r="AL124" s="1019"/>
      <c r="AM124" s="1019"/>
      <c r="AN124" s="1019"/>
      <c r="AO124" s="1020"/>
      <c r="AP124" s="1022" t="s">
        <v>128</v>
      </c>
      <c r="AQ124" s="1023"/>
      <c r="AR124" s="1023"/>
      <c r="AS124" s="1023"/>
      <c r="AT124" s="1024"/>
      <c r="AU124" s="1121" t="s">
        <v>478</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75.599999999999994</v>
      </c>
      <c r="BR124" s="1088"/>
      <c r="BS124" s="1088"/>
      <c r="BT124" s="1088"/>
      <c r="BU124" s="1088"/>
      <c r="BV124" s="1088">
        <v>83.5</v>
      </c>
      <c r="BW124" s="1088"/>
      <c r="BX124" s="1088"/>
      <c r="BY124" s="1088"/>
      <c r="BZ124" s="1088"/>
      <c r="CA124" s="1088">
        <v>81.5</v>
      </c>
      <c r="CB124" s="1088"/>
      <c r="CC124" s="1088"/>
      <c r="CD124" s="1088"/>
      <c r="CE124" s="1088"/>
      <c r="CF124" s="1089"/>
      <c r="CG124" s="1090"/>
      <c r="CH124" s="1090"/>
      <c r="CI124" s="1090"/>
      <c r="CJ124" s="1091"/>
      <c r="CK124" s="1073"/>
      <c r="CL124" s="1073"/>
      <c r="CM124" s="1073"/>
      <c r="CN124" s="1073"/>
      <c r="CO124" s="1074"/>
      <c r="CP124" s="1080" t="s">
        <v>479</v>
      </c>
      <c r="CQ124" s="1081"/>
      <c r="CR124" s="1081"/>
      <c r="CS124" s="1081"/>
      <c r="CT124" s="1081"/>
      <c r="CU124" s="1081"/>
      <c r="CV124" s="1081"/>
      <c r="CW124" s="1081"/>
      <c r="CX124" s="1081"/>
      <c r="CY124" s="1081"/>
      <c r="CZ124" s="1081"/>
      <c r="DA124" s="1081"/>
      <c r="DB124" s="1081"/>
      <c r="DC124" s="1081"/>
      <c r="DD124" s="1081"/>
      <c r="DE124" s="1081"/>
      <c r="DF124" s="1082"/>
      <c r="DG124" s="1065" t="s">
        <v>443</v>
      </c>
      <c r="DH124" s="1044"/>
      <c r="DI124" s="1044"/>
      <c r="DJ124" s="1044"/>
      <c r="DK124" s="1045"/>
      <c r="DL124" s="1043" t="s">
        <v>128</v>
      </c>
      <c r="DM124" s="1044"/>
      <c r="DN124" s="1044"/>
      <c r="DO124" s="1044"/>
      <c r="DP124" s="1045"/>
      <c r="DQ124" s="1043" t="s">
        <v>128</v>
      </c>
      <c r="DR124" s="1044"/>
      <c r="DS124" s="1044"/>
      <c r="DT124" s="1044"/>
      <c r="DU124" s="1045"/>
      <c r="DV124" s="1046" t="s">
        <v>128</v>
      </c>
      <c r="DW124" s="1047"/>
      <c r="DX124" s="1047"/>
      <c r="DY124" s="1047"/>
      <c r="DZ124" s="1048"/>
    </row>
    <row r="125" spans="1:130" s="245" customFormat="1" ht="26.25" customHeight="1" x14ac:dyDescent="0.15">
      <c r="A125" s="1119"/>
      <c r="B125" s="1006"/>
      <c r="C125" s="976" t="s">
        <v>467</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128</v>
      </c>
      <c r="AB125" s="1019"/>
      <c r="AC125" s="1019"/>
      <c r="AD125" s="1019"/>
      <c r="AE125" s="1020"/>
      <c r="AF125" s="1021" t="s">
        <v>128</v>
      </c>
      <c r="AG125" s="1019"/>
      <c r="AH125" s="1019"/>
      <c r="AI125" s="1019"/>
      <c r="AJ125" s="1020"/>
      <c r="AK125" s="1021" t="s">
        <v>128</v>
      </c>
      <c r="AL125" s="1019"/>
      <c r="AM125" s="1019"/>
      <c r="AN125" s="1019"/>
      <c r="AO125" s="1020"/>
      <c r="AP125" s="1022" t="s">
        <v>128</v>
      </c>
      <c r="AQ125" s="1023"/>
      <c r="AR125" s="1023"/>
      <c r="AS125" s="1023"/>
      <c r="AT125" s="102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83" t="s">
        <v>480</v>
      </c>
      <c r="CL125" s="1068"/>
      <c r="CM125" s="1068"/>
      <c r="CN125" s="1068"/>
      <c r="CO125" s="1069"/>
      <c r="CP125" s="1000" t="s">
        <v>481</v>
      </c>
      <c r="CQ125" s="949"/>
      <c r="CR125" s="949"/>
      <c r="CS125" s="949"/>
      <c r="CT125" s="949"/>
      <c r="CU125" s="949"/>
      <c r="CV125" s="949"/>
      <c r="CW125" s="949"/>
      <c r="CX125" s="949"/>
      <c r="CY125" s="949"/>
      <c r="CZ125" s="949"/>
      <c r="DA125" s="949"/>
      <c r="DB125" s="949"/>
      <c r="DC125" s="949"/>
      <c r="DD125" s="949"/>
      <c r="DE125" s="949"/>
      <c r="DF125" s="950"/>
      <c r="DG125" s="986" t="s">
        <v>128</v>
      </c>
      <c r="DH125" s="987"/>
      <c r="DI125" s="987"/>
      <c r="DJ125" s="987"/>
      <c r="DK125" s="987"/>
      <c r="DL125" s="987" t="s">
        <v>128</v>
      </c>
      <c r="DM125" s="987"/>
      <c r="DN125" s="987"/>
      <c r="DO125" s="987"/>
      <c r="DP125" s="987"/>
      <c r="DQ125" s="987" t="s">
        <v>128</v>
      </c>
      <c r="DR125" s="987"/>
      <c r="DS125" s="987"/>
      <c r="DT125" s="987"/>
      <c r="DU125" s="987"/>
      <c r="DV125" s="988" t="s">
        <v>128</v>
      </c>
      <c r="DW125" s="988"/>
      <c r="DX125" s="988"/>
      <c r="DY125" s="988"/>
      <c r="DZ125" s="989"/>
    </row>
    <row r="126" spans="1:130" s="245" customFormat="1" ht="26.25" customHeight="1" thickBot="1" x14ac:dyDescent="0.2">
      <c r="A126" s="1119"/>
      <c r="B126" s="1006"/>
      <c r="C126" s="976" t="s">
        <v>469</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128</v>
      </c>
      <c r="AB126" s="1019"/>
      <c r="AC126" s="1019"/>
      <c r="AD126" s="1019"/>
      <c r="AE126" s="1020"/>
      <c r="AF126" s="1021" t="s">
        <v>443</v>
      </c>
      <c r="AG126" s="1019"/>
      <c r="AH126" s="1019"/>
      <c r="AI126" s="1019"/>
      <c r="AJ126" s="1020"/>
      <c r="AK126" s="1021" t="s">
        <v>443</v>
      </c>
      <c r="AL126" s="1019"/>
      <c r="AM126" s="1019"/>
      <c r="AN126" s="1019"/>
      <c r="AO126" s="1020"/>
      <c r="AP126" s="1022" t="s">
        <v>443</v>
      </c>
      <c r="AQ126" s="1023"/>
      <c r="AR126" s="1023"/>
      <c r="AS126" s="1023"/>
      <c r="AT126" s="102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4"/>
      <c r="CL126" s="1071"/>
      <c r="CM126" s="1071"/>
      <c r="CN126" s="1071"/>
      <c r="CO126" s="1072"/>
      <c r="CP126" s="1009" t="s">
        <v>482</v>
      </c>
      <c r="CQ126" s="1010"/>
      <c r="CR126" s="1010"/>
      <c r="CS126" s="1010"/>
      <c r="CT126" s="1010"/>
      <c r="CU126" s="1010"/>
      <c r="CV126" s="1010"/>
      <c r="CW126" s="1010"/>
      <c r="CX126" s="1010"/>
      <c r="CY126" s="1010"/>
      <c r="CZ126" s="1010"/>
      <c r="DA126" s="1010"/>
      <c r="DB126" s="1010"/>
      <c r="DC126" s="1010"/>
      <c r="DD126" s="1010"/>
      <c r="DE126" s="1010"/>
      <c r="DF126" s="1011"/>
      <c r="DG126" s="979" t="s">
        <v>443</v>
      </c>
      <c r="DH126" s="980"/>
      <c r="DI126" s="980"/>
      <c r="DJ126" s="980"/>
      <c r="DK126" s="980"/>
      <c r="DL126" s="980" t="s">
        <v>128</v>
      </c>
      <c r="DM126" s="980"/>
      <c r="DN126" s="980"/>
      <c r="DO126" s="980"/>
      <c r="DP126" s="980"/>
      <c r="DQ126" s="980" t="s">
        <v>128</v>
      </c>
      <c r="DR126" s="980"/>
      <c r="DS126" s="980"/>
      <c r="DT126" s="980"/>
      <c r="DU126" s="980"/>
      <c r="DV126" s="981" t="s">
        <v>128</v>
      </c>
      <c r="DW126" s="981"/>
      <c r="DX126" s="981"/>
      <c r="DY126" s="981"/>
      <c r="DZ126" s="982"/>
    </row>
    <row r="127" spans="1:130" s="245" customFormat="1" ht="26.25" customHeight="1" x14ac:dyDescent="0.15">
      <c r="A127" s="1120"/>
      <c r="B127" s="1008"/>
      <c r="C127" s="1062" t="s">
        <v>483</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14762</v>
      </c>
      <c r="AB127" s="1019"/>
      <c r="AC127" s="1019"/>
      <c r="AD127" s="1019"/>
      <c r="AE127" s="1020"/>
      <c r="AF127" s="1021">
        <v>14871</v>
      </c>
      <c r="AG127" s="1019"/>
      <c r="AH127" s="1019"/>
      <c r="AI127" s="1019"/>
      <c r="AJ127" s="1020"/>
      <c r="AK127" s="1021">
        <v>15005</v>
      </c>
      <c r="AL127" s="1019"/>
      <c r="AM127" s="1019"/>
      <c r="AN127" s="1019"/>
      <c r="AO127" s="1020"/>
      <c r="AP127" s="1022">
        <v>0.6</v>
      </c>
      <c r="AQ127" s="1023"/>
      <c r="AR127" s="1023"/>
      <c r="AS127" s="1023"/>
      <c r="AT127" s="1024"/>
      <c r="AU127" s="281"/>
      <c r="AV127" s="281"/>
      <c r="AW127" s="281"/>
      <c r="AX127" s="1092" t="s">
        <v>484</v>
      </c>
      <c r="AY127" s="1093"/>
      <c r="AZ127" s="1093"/>
      <c r="BA127" s="1093"/>
      <c r="BB127" s="1093"/>
      <c r="BC127" s="1093"/>
      <c r="BD127" s="1093"/>
      <c r="BE127" s="1094"/>
      <c r="BF127" s="1095" t="s">
        <v>485</v>
      </c>
      <c r="BG127" s="1093"/>
      <c r="BH127" s="1093"/>
      <c r="BI127" s="1093"/>
      <c r="BJ127" s="1093"/>
      <c r="BK127" s="1093"/>
      <c r="BL127" s="1094"/>
      <c r="BM127" s="1095" t="s">
        <v>486</v>
      </c>
      <c r="BN127" s="1093"/>
      <c r="BO127" s="1093"/>
      <c r="BP127" s="1093"/>
      <c r="BQ127" s="1093"/>
      <c r="BR127" s="1093"/>
      <c r="BS127" s="1094"/>
      <c r="BT127" s="1095" t="s">
        <v>487</v>
      </c>
      <c r="BU127" s="1093"/>
      <c r="BV127" s="1093"/>
      <c r="BW127" s="1093"/>
      <c r="BX127" s="1093"/>
      <c r="BY127" s="1093"/>
      <c r="BZ127" s="1117"/>
      <c r="CA127" s="281"/>
      <c r="CB127" s="281"/>
      <c r="CC127" s="281"/>
      <c r="CD127" s="282"/>
      <c r="CE127" s="282"/>
      <c r="CF127" s="282"/>
      <c r="CG127" s="279"/>
      <c r="CH127" s="279"/>
      <c r="CI127" s="279"/>
      <c r="CJ127" s="280"/>
      <c r="CK127" s="1084"/>
      <c r="CL127" s="1071"/>
      <c r="CM127" s="1071"/>
      <c r="CN127" s="1071"/>
      <c r="CO127" s="1072"/>
      <c r="CP127" s="1009" t="s">
        <v>488</v>
      </c>
      <c r="CQ127" s="1010"/>
      <c r="CR127" s="1010"/>
      <c r="CS127" s="1010"/>
      <c r="CT127" s="1010"/>
      <c r="CU127" s="1010"/>
      <c r="CV127" s="1010"/>
      <c r="CW127" s="1010"/>
      <c r="CX127" s="1010"/>
      <c r="CY127" s="1010"/>
      <c r="CZ127" s="1010"/>
      <c r="DA127" s="1010"/>
      <c r="DB127" s="1010"/>
      <c r="DC127" s="1010"/>
      <c r="DD127" s="1010"/>
      <c r="DE127" s="1010"/>
      <c r="DF127" s="1011"/>
      <c r="DG127" s="979" t="s">
        <v>443</v>
      </c>
      <c r="DH127" s="980"/>
      <c r="DI127" s="980"/>
      <c r="DJ127" s="980"/>
      <c r="DK127" s="980"/>
      <c r="DL127" s="980" t="s">
        <v>443</v>
      </c>
      <c r="DM127" s="980"/>
      <c r="DN127" s="980"/>
      <c r="DO127" s="980"/>
      <c r="DP127" s="980"/>
      <c r="DQ127" s="980" t="s">
        <v>128</v>
      </c>
      <c r="DR127" s="980"/>
      <c r="DS127" s="980"/>
      <c r="DT127" s="980"/>
      <c r="DU127" s="980"/>
      <c r="DV127" s="981" t="s">
        <v>128</v>
      </c>
      <c r="DW127" s="981"/>
      <c r="DX127" s="981"/>
      <c r="DY127" s="981"/>
      <c r="DZ127" s="982"/>
    </row>
    <row r="128" spans="1:130" s="245" customFormat="1" ht="26.25" customHeight="1" thickBot="1" x14ac:dyDescent="0.2">
      <c r="A128" s="1103" t="s">
        <v>489</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490</v>
      </c>
      <c r="X128" s="1105"/>
      <c r="Y128" s="1105"/>
      <c r="Z128" s="1106"/>
      <c r="AA128" s="1107">
        <v>68177</v>
      </c>
      <c r="AB128" s="1108"/>
      <c r="AC128" s="1108"/>
      <c r="AD128" s="1108"/>
      <c r="AE128" s="1109"/>
      <c r="AF128" s="1110">
        <v>59450</v>
      </c>
      <c r="AG128" s="1108"/>
      <c r="AH128" s="1108"/>
      <c r="AI128" s="1108"/>
      <c r="AJ128" s="1109"/>
      <c r="AK128" s="1110">
        <v>61365</v>
      </c>
      <c r="AL128" s="1108"/>
      <c r="AM128" s="1108"/>
      <c r="AN128" s="1108"/>
      <c r="AO128" s="1109"/>
      <c r="AP128" s="1111"/>
      <c r="AQ128" s="1112"/>
      <c r="AR128" s="1112"/>
      <c r="AS128" s="1112"/>
      <c r="AT128" s="1113"/>
      <c r="AU128" s="281"/>
      <c r="AV128" s="281"/>
      <c r="AW128" s="281"/>
      <c r="AX128" s="948" t="s">
        <v>491</v>
      </c>
      <c r="AY128" s="949"/>
      <c r="AZ128" s="949"/>
      <c r="BA128" s="949"/>
      <c r="BB128" s="949"/>
      <c r="BC128" s="949"/>
      <c r="BD128" s="949"/>
      <c r="BE128" s="950"/>
      <c r="BF128" s="1114" t="s">
        <v>128</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9"/>
      <c r="CA128" s="282"/>
      <c r="CB128" s="282"/>
      <c r="CC128" s="282"/>
      <c r="CD128" s="282"/>
      <c r="CE128" s="282"/>
      <c r="CF128" s="282"/>
      <c r="CG128" s="279"/>
      <c r="CH128" s="279"/>
      <c r="CI128" s="279"/>
      <c r="CJ128" s="280"/>
      <c r="CK128" s="1085"/>
      <c r="CL128" s="1086"/>
      <c r="CM128" s="1086"/>
      <c r="CN128" s="1086"/>
      <c r="CO128" s="1087"/>
      <c r="CP128" s="1096" t="s">
        <v>492</v>
      </c>
      <c r="CQ128" s="1097"/>
      <c r="CR128" s="1097"/>
      <c r="CS128" s="1097"/>
      <c r="CT128" s="1097"/>
      <c r="CU128" s="1097"/>
      <c r="CV128" s="1097"/>
      <c r="CW128" s="1097"/>
      <c r="CX128" s="1097"/>
      <c r="CY128" s="1097"/>
      <c r="CZ128" s="1097"/>
      <c r="DA128" s="1097"/>
      <c r="DB128" s="1097"/>
      <c r="DC128" s="1097"/>
      <c r="DD128" s="1097"/>
      <c r="DE128" s="1097"/>
      <c r="DF128" s="1098"/>
      <c r="DG128" s="1099" t="s">
        <v>128</v>
      </c>
      <c r="DH128" s="1100"/>
      <c r="DI128" s="1100"/>
      <c r="DJ128" s="1100"/>
      <c r="DK128" s="1100"/>
      <c r="DL128" s="1100" t="s">
        <v>443</v>
      </c>
      <c r="DM128" s="1100"/>
      <c r="DN128" s="1100"/>
      <c r="DO128" s="1100"/>
      <c r="DP128" s="1100"/>
      <c r="DQ128" s="1100" t="s">
        <v>443</v>
      </c>
      <c r="DR128" s="1100"/>
      <c r="DS128" s="1100"/>
      <c r="DT128" s="1100"/>
      <c r="DU128" s="1100"/>
      <c r="DV128" s="1101" t="s">
        <v>443</v>
      </c>
      <c r="DW128" s="1101"/>
      <c r="DX128" s="1101"/>
      <c r="DY128" s="1101"/>
      <c r="DZ128" s="1102"/>
    </row>
    <row r="129" spans="1:131" s="245"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493</v>
      </c>
      <c r="X129" s="1134"/>
      <c r="Y129" s="1134"/>
      <c r="Z129" s="1135"/>
      <c r="AA129" s="1018">
        <v>3767998</v>
      </c>
      <c r="AB129" s="1019"/>
      <c r="AC129" s="1019"/>
      <c r="AD129" s="1019"/>
      <c r="AE129" s="1020"/>
      <c r="AF129" s="1021">
        <v>3677978</v>
      </c>
      <c r="AG129" s="1019"/>
      <c r="AH129" s="1019"/>
      <c r="AI129" s="1019"/>
      <c r="AJ129" s="1020"/>
      <c r="AK129" s="1021">
        <v>3678510</v>
      </c>
      <c r="AL129" s="1019"/>
      <c r="AM129" s="1019"/>
      <c r="AN129" s="1019"/>
      <c r="AO129" s="1020"/>
      <c r="AP129" s="1136"/>
      <c r="AQ129" s="1137"/>
      <c r="AR129" s="1137"/>
      <c r="AS129" s="1137"/>
      <c r="AT129" s="1138"/>
      <c r="AU129" s="283"/>
      <c r="AV129" s="283"/>
      <c r="AW129" s="283"/>
      <c r="AX129" s="1127" t="s">
        <v>494</v>
      </c>
      <c r="AY129" s="1010"/>
      <c r="AZ129" s="1010"/>
      <c r="BA129" s="1010"/>
      <c r="BB129" s="1010"/>
      <c r="BC129" s="1010"/>
      <c r="BD129" s="1010"/>
      <c r="BE129" s="1011"/>
      <c r="BF129" s="1128" t="s">
        <v>128</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90" t="s">
        <v>495</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496</v>
      </c>
      <c r="X130" s="1134"/>
      <c r="Y130" s="1134"/>
      <c r="Z130" s="1135"/>
      <c r="AA130" s="1018">
        <v>1020601</v>
      </c>
      <c r="AB130" s="1019"/>
      <c r="AC130" s="1019"/>
      <c r="AD130" s="1019"/>
      <c r="AE130" s="1020"/>
      <c r="AF130" s="1021">
        <v>997718</v>
      </c>
      <c r="AG130" s="1019"/>
      <c r="AH130" s="1019"/>
      <c r="AI130" s="1019"/>
      <c r="AJ130" s="1020"/>
      <c r="AK130" s="1021">
        <v>1015017</v>
      </c>
      <c r="AL130" s="1019"/>
      <c r="AM130" s="1019"/>
      <c r="AN130" s="1019"/>
      <c r="AO130" s="1020"/>
      <c r="AP130" s="1136"/>
      <c r="AQ130" s="1137"/>
      <c r="AR130" s="1137"/>
      <c r="AS130" s="1137"/>
      <c r="AT130" s="1138"/>
      <c r="AU130" s="283"/>
      <c r="AV130" s="283"/>
      <c r="AW130" s="283"/>
      <c r="AX130" s="1127" t="s">
        <v>497</v>
      </c>
      <c r="AY130" s="1010"/>
      <c r="AZ130" s="1010"/>
      <c r="BA130" s="1010"/>
      <c r="BB130" s="1010"/>
      <c r="BC130" s="1010"/>
      <c r="BD130" s="1010"/>
      <c r="BE130" s="1011"/>
      <c r="BF130" s="1164">
        <v>11.8</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498</v>
      </c>
      <c r="X131" s="1172"/>
      <c r="Y131" s="1172"/>
      <c r="Z131" s="1173"/>
      <c r="AA131" s="1065">
        <v>2747397</v>
      </c>
      <c r="AB131" s="1044"/>
      <c r="AC131" s="1044"/>
      <c r="AD131" s="1044"/>
      <c r="AE131" s="1045"/>
      <c r="AF131" s="1043">
        <v>2680260</v>
      </c>
      <c r="AG131" s="1044"/>
      <c r="AH131" s="1044"/>
      <c r="AI131" s="1044"/>
      <c r="AJ131" s="1045"/>
      <c r="AK131" s="1043">
        <v>2663493</v>
      </c>
      <c r="AL131" s="1044"/>
      <c r="AM131" s="1044"/>
      <c r="AN131" s="1044"/>
      <c r="AO131" s="1045"/>
      <c r="AP131" s="1174"/>
      <c r="AQ131" s="1175"/>
      <c r="AR131" s="1175"/>
      <c r="AS131" s="1175"/>
      <c r="AT131" s="1176"/>
      <c r="AU131" s="283"/>
      <c r="AV131" s="283"/>
      <c r="AW131" s="283"/>
      <c r="AX131" s="1146" t="s">
        <v>499</v>
      </c>
      <c r="AY131" s="1097"/>
      <c r="AZ131" s="1097"/>
      <c r="BA131" s="1097"/>
      <c r="BB131" s="1097"/>
      <c r="BC131" s="1097"/>
      <c r="BD131" s="1097"/>
      <c r="BE131" s="1098"/>
      <c r="BF131" s="1147">
        <v>81.5</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53" t="s">
        <v>500</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501</v>
      </c>
      <c r="W132" s="1157"/>
      <c r="X132" s="1157"/>
      <c r="Y132" s="1157"/>
      <c r="Z132" s="1158"/>
      <c r="AA132" s="1159">
        <v>10.802458659999999</v>
      </c>
      <c r="AB132" s="1160"/>
      <c r="AC132" s="1160"/>
      <c r="AD132" s="1160"/>
      <c r="AE132" s="1161"/>
      <c r="AF132" s="1162">
        <v>11.91123249</v>
      </c>
      <c r="AG132" s="1160"/>
      <c r="AH132" s="1160"/>
      <c r="AI132" s="1160"/>
      <c r="AJ132" s="1161"/>
      <c r="AK132" s="1162">
        <v>12.735231519999999</v>
      </c>
      <c r="AL132" s="1160"/>
      <c r="AM132" s="1160"/>
      <c r="AN132" s="1160"/>
      <c r="AO132" s="1161"/>
      <c r="AP132" s="1059"/>
      <c r="AQ132" s="1060"/>
      <c r="AR132" s="1060"/>
      <c r="AS132" s="1060"/>
      <c r="AT132" s="116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502</v>
      </c>
      <c r="W133" s="1140"/>
      <c r="X133" s="1140"/>
      <c r="Y133" s="1140"/>
      <c r="Z133" s="1141"/>
      <c r="AA133" s="1142">
        <v>12.4</v>
      </c>
      <c r="AB133" s="1143"/>
      <c r="AC133" s="1143"/>
      <c r="AD133" s="1143"/>
      <c r="AE133" s="1144"/>
      <c r="AF133" s="1142">
        <v>11.9</v>
      </c>
      <c r="AG133" s="1143"/>
      <c r="AH133" s="1143"/>
      <c r="AI133" s="1143"/>
      <c r="AJ133" s="1144"/>
      <c r="AK133" s="1142">
        <v>11.8</v>
      </c>
      <c r="AL133" s="1143"/>
      <c r="AM133" s="1143"/>
      <c r="AN133" s="1143"/>
      <c r="AO133" s="1144"/>
      <c r="AP133" s="1089"/>
      <c r="AQ133" s="1090"/>
      <c r="AR133" s="1090"/>
      <c r="AS133" s="1090"/>
      <c r="AT133" s="114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Vl9TnDC8BwTu/vrByxB1UHUDQS/28ulidpcrokA8c8afcpDHEgn2d8ccluEUOT4EQcsj4bHnUfIaqCpt3nZ3hQ==" saltValue="x/OoViOruyNbKYV6aJGb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N28" zoomScaleNormal="85" zoomScaleSheetLayoutView="100" workbookViewId="0">
      <selection activeCell="AU14" sqref="AU14:AX14"/>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503</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aOXcvdPC23Z5sCw6+AP8/tVitWFn5ikDtgYYve6qBrBe2bcRUPWeG/uYjNk6ssDZSFjaalGi2veMy1/J6z1IMQ==" saltValue="5aoScUAI6aXqbqF+HnPgb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F28" zoomScaleNormal="100" zoomScaleSheetLayoutView="55" workbookViewId="0">
      <selection activeCell="AU14" sqref="AU14:AX14"/>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GTyUaGxWJFky+xmL49PBBn9XdGTpSQ+KzVkJsyM8ZYUlLisHjuBR/MPTw7+1p8R4DhBKygWVH6rXdGY9IhTAA==" saltValue="JftlasSYAIf48MLAITMlc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A40" workbookViewId="0">
      <selection activeCell="AU14" sqref="AU14:AX14"/>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0" t="s">
        <v>506</v>
      </c>
      <c r="AP7" s="302"/>
      <c r="AQ7" s="303" t="s">
        <v>507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1"/>
      <c r="AP8" s="308" t="s">
        <v>508</v>
      </c>
      <c r="AQ8" s="309" t="s">
        <v>509</v>
      </c>
      <c r="AR8" s="310" t="s">
        <v>510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2" t="s">
        <v>511</v>
      </c>
      <c r="AL9" s="1183"/>
      <c r="AM9" s="1183"/>
      <c r="AN9" s="1184"/>
      <c r="AO9" s="311">
        <v>739066</v>
      </c>
      <c r="AP9" s="311">
        <v>161368</v>
      </c>
      <c r="AQ9" s="312">
        <v>218185</v>
      </c>
      <c r="AR9" s="313">
        <v>-26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2" t="s">
        <v>512</v>
      </c>
      <c r="AL10" s="1183"/>
      <c r="AM10" s="1183"/>
      <c r="AN10" s="1184"/>
      <c r="AO10" s="314">
        <v>149681</v>
      </c>
      <c r="AP10" s="314">
        <v>32681</v>
      </c>
      <c r="AQ10" s="315">
        <v>27381</v>
      </c>
      <c r="AR10" s="316">
        <v>19.399999999999999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2" t="s">
        <v>513</v>
      </c>
      <c r="AL11" s="1183"/>
      <c r="AM11" s="1183"/>
      <c r="AN11" s="1184"/>
      <c r="AO11" s="314">
        <v>152285</v>
      </c>
      <c r="AP11" s="314">
        <v>33250</v>
      </c>
      <c r="AQ11" s="315">
        <v>25697</v>
      </c>
      <c r="AR11" s="316">
        <v>29.4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2" t="s">
        <v>514</v>
      </c>
      <c r="AL12" s="1183"/>
      <c r="AM12" s="1183"/>
      <c r="AN12" s="1184"/>
      <c r="AO12" s="314">
        <v>11370</v>
      </c>
      <c r="AP12" s="314">
        <v>2483</v>
      </c>
      <c r="AQ12" s="315">
        <v>4359</v>
      </c>
      <c r="AR12" s="316">
        <v>-43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2" t="s">
        <v>515</v>
      </c>
      <c r="AL13" s="1183"/>
      <c r="AM13" s="1183"/>
      <c r="AN13" s="1184"/>
      <c r="AO13" s="314" t="s">
        <v>516</v>
      </c>
      <c r="AP13" s="314" t="s">
        <v>516</v>
      </c>
      <c r="AQ13" s="315" t="s">
        <v>516</v>
      </c>
      <c r="AR13" s="316" t="s">
        <v>516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2" t="s">
        <v>517</v>
      </c>
      <c r="AL14" s="1183"/>
      <c r="AM14" s="1183"/>
      <c r="AN14" s="1184"/>
      <c r="AO14" s="314">
        <v>36595</v>
      </c>
      <c r="AP14" s="314">
        <v>7990</v>
      </c>
      <c r="AQ14" s="315">
        <v>8999</v>
      </c>
      <c r="AR14" s="316">
        <v>-11.2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2" t="s">
        <v>518</v>
      </c>
      <c r="AL15" s="1183"/>
      <c r="AM15" s="1183"/>
      <c r="AN15" s="1184"/>
      <c r="AO15" s="314">
        <v>36089</v>
      </c>
      <c r="AP15" s="314">
        <v>7880</v>
      </c>
      <c r="AQ15" s="315">
        <v>6052</v>
      </c>
      <c r="AR15" s="316">
        <v>30.2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5" t="s">
        <v>519</v>
      </c>
      <c r="AL16" s="1186"/>
      <c r="AM16" s="1186"/>
      <c r="AN16" s="1187"/>
      <c r="AO16" s="314">
        <v>-65435</v>
      </c>
      <c r="AP16" s="314">
        <v>-14287</v>
      </c>
      <c r="AQ16" s="315">
        <v>-19480</v>
      </c>
      <c r="AR16" s="316">
        <v>-26.7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5" t="s">
        <v>190</v>
      </c>
      <c r="AL17" s="1186"/>
      <c r="AM17" s="1186"/>
      <c r="AN17" s="1187"/>
      <c r="AO17" s="314">
        <v>1059651</v>
      </c>
      <c r="AP17" s="314">
        <v>231365</v>
      </c>
      <c r="AQ17" s="315">
        <v>271195</v>
      </c>
      <c r="AR17" s="316">
        <v>-14.7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521</v>
      </c>
      <c r="AP20" s="322" t="s">
        <v>522</v>
      </c>
      <c r="AQ20" s="323" t="s">
        <v>523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7" t="s">
        <v>524</v>
      </c>
      <c r="AL21" s="1178"/>
      <c r="AM21" s="1178"/>
      <c r="AN21" s="1179"/>
      <c r="AO21" s="326">
        <v>19.21</v>
      </c>
      <c r="AP21" s="327">
        <v>25.46</v>
      </c>
      <c r="AQ21" s="328">
        <v>-6.25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7" t="s">
        <v>525</v>
      </c>
      <c r="AL22" s="1178"/>
      <c r="AM22" s="1178"/>
      <c r="AN22" s="1179"/>
      <c r="AO22" s="331">
        <v>97.3</v>
      </c>
      <c r="AP22" s="332">
        <v>93.7</v>
      </c>
      <c r="AQ22" s="333">
        <v>3.6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0" t="s">
        <v>506</v>
      </c>
      <c r="AP30" s="302"/>
      <c r="AQ30" s="303" t="s">
        <v>507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1"/>
      <c r="AP31" s="308" t="s">
        <v>508</v>
      </c>
      <c r="AQ31" s="309" t="s">
        <v>509</v>
      </c>
      <c r="AR31" s="310" t="s">
        <v>510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3" t="s">
        <v>529</v>
      </c>
      <c r="AL32" s="1194"/>
      <c r="AM32" s="1194"/>
      <c r="AN32" s="1195"/>
      <c r="AO32" s="341">
        <v>1177022</v>
      </c>
      <c r="AP32" s="341">
        <v>256992</v>
      </c>
      <c r="AQ32" s="342">
        <v>157756</v>
      </c>
      <c r="AR32" s="343">
        <v>62.9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3" t="s">
        <v>530</v>
      </c>
      <c r="AL33" s="1194"/>
      <c r="AM33" s="1194"/>
      <c r="AN33" s="1195"/>
      <c r="AO33" s="341" t="s">
        <v>516</v>
      </c>
      <c r="AP33" s="341" t="s">
        <v>516</v>
      </c>
      <c r="AQ33" s="342" t="s">
        <v>516</v>
      </c>
      <c r="AR33" s="343" t="s">
        <v>516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3" t="s">
        <v>531</v>
      </c>
      <c r="AL34" s="1194"/>
      <c r="AM34" s="1194"/>
      <c r="AN34" s="1195"/>
      <c r="AO34" s="341" t="s">
        <v>516</v>
      </c>
      <c r="AP34" s="341" t="s">
        <v>516</v>
      </c>
      <c r="AQ34" s="342" t="s">
        <v>516</v>
      </c>
      <c r="AR34" s="343" t="s">
        <v>516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3" t="s">
        <v>532</v>
      </c>
      <c r="AL35" s="1194"/>
      <c r="AM35" s="1194"/>
      <c r="AN35" s="1195"/>
      <c r="AO35" s="341">
        <v>186033</v>
      </c>
      <c r="AP35" s="341">
        <v>40619</v>
      </c>
      <c r="AQ35" s="342">
        <v>29837</v>
      </c>
      <c r="AR35" s="343">
        <v>36.1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3" t="s">
        <v>533</v>
      </c>
      <c r="AL36" s="1194"/>
      <c r="AM36" s="1194"/>
      <c r="AN36" s="1195"/>
      <c r="AO36" s="341">
        <v>33112</v>
      </c>
      <c r="AP36" s="341">
        <v>7230</v>
      </c>
      <c r="AQ36" s="342">
        <v>5452</v>
      </c>
      <c r="AR36" s="343">
        <v>32.6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3" t="s">
        <v>534</v>
      </c>
      <c r="AL37" s="1194"/>
      <c r="AM37" s="1194"/>
      <c r="AN37" s="1195"/>
      <c r="AO37" s="341">
        <v>19370</v>
      </c>
      <c r="AP37" s="341">
        <v>4229</v>
      </c>
      <c r="AQ37" s="342">
        <v>1300</v>
      </c>
      <c r="AR37" s="343">
        <v>225.3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6" t="s">
        <v>535</v>
      </c>
      <c r="AL38" s="1197"/>
      <c r="AM38" s="1197"/>
      <c r="AN38" s="1198"/>
      <c r="AO38" s="344">
        <v>47</v>
      </c>
      <c r="AP38" s="344">
        <v>10</v>
      </c>
      <c r="AQ38" s="345">
        <v>36</v>
      </c>
      <c r="AR38" s="333">
        <v>-72.2</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6" t="s">
        <v>536</v>
      </c>
      <c r="AL39" s="1197"/>
      <c r="AM39" s="1197"/>
      <c r="AN39" s="1198"/>
      <c r="AO39" s="341">
        <v>-61365</v>
      </c>
      <c r="AP39" s="341">
        <v>-13398</v>
      </c>
      <c r="AQ39" s="342">
        <v>-9131</v>
      </c>
      <c r="AR39" s="343">
        <v>46.7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3" t="s">
        <v>537</v>
      </c>
      <c r="AL40" s="1194"/>
      <c r="AM40" s="1194"/>
      <c r="AN40" s="1195"/>
      <c r="AO40" s="341">
        <v>-1015017</v>
      </c>
      <c r="AP40" s="341">
        <v>-221619</v>
      </c>
      <c r="AQ40" s="342">
        <v>-138994</v>
      </c>
      <c r="AR40" s="343">
        <v>59.4</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9" t="s">
        <v>304</v>
      </c>
      <c r="AL41" s="1200"/>
      <c r="AM41" s="1200"/>
      <c r="AN41" s="1201"/>
      <c r="AO41" s="341">
        <v>339202</v>
      </c>
      <c r="AP41" s="341">
        <v>74062</v>
      </c>
      <c r="AQ41" s="342">
        <v>46254</v>
      </c>
      <c r="AR41" s="343">
        <v>60.1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8" t="s">
        <v>506</v>
      </c>
      <c r="AN49" s="1190" t="s">
        <v>541</v>
      </c>
      <c r="AO49" s="1191"/>
      <c r="AP49" s="1191"/>
      <c r="AQ49" s="1191"/>
      <c r="AR49" s="119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9"/>
      <c r="AN50" s="357" t="s">
        <v>542</v>
      </c>
      <c r="AO50" s="358" t="s">
        <v>543</v>
      </c>
      <c r="AP50" s="359" t="s">
        <v>544</v>
      </c>
      <c r="AQ50" s="360" t="s">
        <v>545</v>
      </c>
      <c r="AR50" s="361" t="s">
        <v>546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547</v>
      </c>
      <c r="AL51" s="354"/>
      <c r="AM51" s="362">
        <v>1669039</v>
      </c>
      <c r="AN51" s="363">
        <v>327070</v>
      </c>
      <c r="AO51" s="364">
        <v>97.4</v>
      </c>
      <c r="AP51" s="365">
        <v>245039</v>
      </c>
      <c r="AQ51" s="366">
        <v>104.7</v>
      </c>
      <c r="AR51" s="367">
        <v>-7.3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548</v>
      </c>
      <c r="AM52" s="370">
        <v>1110130</v>
      </c>
      <c r="AN52" s="371">
        <v>217545</v>
      </c>
      <c r="AO52" s="372">
        <v>113.1</v>
      </c>
      <c r="AP52" s="373">
        <v>108922</v>
      </c>
      <c r="AQ52" s="374">
        <v>59.1</v>
      </c>
      <c r="AR52" s="375">
        <v>54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549</v>
      </c>
      <c r="AL53" s="354"/>
      <c r="AM53" s="362">
        <v>850446</v>
      </c>
      <c r="AN53" s="363">
        <v>171634</v>
      </c>
      <c r="AO53" s="364">
        <v>-47.5</v>
      </c>
      <c r="AP53" s="365">
        <v>310300</v>
      </c>
      <c r="AQ53" s="366">
        <v>26.6</v>
      </c>
      <c r="AR53" s="367">
        <v>-74.099999999999994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548</v>
      </c>
      <c r="AM54" s="370">
        <v>374584</v>
      </c>
      <c r="AN54" s="371">
        <v>75597</v>
      </c>
      <c r="AO54" s="372">
        <v>-65.2</v>
      </c>
      <c r="AP54" s="373">
        <v>157576</v>
      </c>
      <c r="AQ54" s="374">
        <v>44.7</v>
      </c>
      <c r="AR54" s="375">
        <v>-109.9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550</v>
      </c>
      <c r="AL55" s="354"/>
      <c r="AM55" s="362">
        <v>936445</v>
      </c>
      <c r="AN55" s="363">
        <v>195052</v>
      </c>
      <c r="AO55" s="364">
        <v>13.6</v>
      </c>
      <c r="AP55" s="365">
        <v>317319</v>
      </c>
      <c r="AQ55" s="366">
        <v>2.2999999999999998</v>
      </c>
      <c r="AR55" s="367">
        <v>11.3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548</v>
      </c>
      <c r="AM56" s="370">
        <v>397716</v>
      </c>
      <c r="AN56" s="371">
        <v>82840</v>
      </c>
      <c r="AO56" s="372">
        <v>9.6</v>
      </c>
      <c r="AP56" s="373">
        <v>164214</v>
      </c>
      <c r="AQ56" s="374">
        <v>4.2</v>
      </c>
      <c r="AR56" s="375">
        <v>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551</v>
      </c>
      <c r="AL57" s="354"/>
      <c r="AM57" s="362">
        <v>1101181</v>
      </c>
      <c r="AN57" s="363">
        <v>233796</v>
      </c>
      <c r="AO57" s="364">
        <v>19.899999999999999</v>
      </c>
      <c r="AP57" s="365">
        <v>289738</v>
      </c>
      <c r="AQ57" s="366">
        <v>-8.6999999999999993</v>
      </c>
      <c r="AR57" s="367">
        <v>28.6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548</v>
      </c>
      <c r="AM58" s="370">
        <v>453402</v>
      </c>
      <c r="AN58" s="371">
        <v>96264</v>
      </c>
      <c r="AO58" s="372">
        <v>16.2</v>
      </c>
      <c r="AP58" s="373">
        <v>156238</v>
      </c>
      <c r="AQ58" s="374">
        <v>-4.9000000000000004</v>
      </c>
      <c r="AR58" s="375">
        <v>21.1</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552</v>
      </c>
      <c r="AL59" s="354"/>
      <c r="AM59" s="362">
        <v>1206052</v>
      </c>
      <c r="AN59" s="363">
        <v>263330</v>
      </c>
      <c r="AO59" s="364">
        <v>12.6</v>
      </c>
      <c r="AP59" s="365">
        <v>316937</v>
      </c>
      <c r="AQ59" s="366">
        <v>9.4</v>
      </c>
      <c r="AR59" s="367">
        <v>3.2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548</v>
      </c>
      <c r="AM60" s="370">
        <v>867502</v>
      </c>
      <c r="AN60" s="371">
        <v>189411</v>
      </c>
      <c r="AO60" s="372">
        <v>96.8</v>
      </c>
      <c r="AP60" s="373">
        <v>199150</v>
      </c>
      <c r="AQ60" s="374">
        <v>27.5</v>
      </c>
      <c r="AR60" s="375">
        <v>69.3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553</v>
      </c>
      <c r="AL61" s="376"/>
      <c r="AM61" s="377">
        <v>1152633</v>
      </c>
      <c r="AN61" s="378">
        <v>238176</v>
      </c>
      <c r="AO61" s="379">
        <v>19.2</v>
      </c>
      <c r="AP61" s="380">
        <v>295867</v>
      </c>
      <c r="AQ61" s="381">
        <v>26.9</v>
      </c>
      <c r="AR61" s="367">
        <v>-7.7</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548</v>
      </c>
      <c r="AM62" s="370">
        <v>640667</v>
      </c>
      <c r="AN62" s="371">
        <v>132331</v>
      </c>
      <c r="AO62" s="372">
        <v>34.1</v>
      </c>
      <c r="AP62" s="373">
        <v>157220</v>
      </c>
      <c r="AQ62" s="374">
        <v>26.1</v>
      </c>
      <c r="AR62" s="375">
        <v>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qNnk3ccU7PCQoTKvlIPHdUcGn48ePTo5VLDT45k+0C1A+QFVrcgSKEmm8GatyGlLrvP1ah6a4XCVVaaK0UNvNA==" saltValue="/mxUyS8z1EZS+OGOlphw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76" zoomScaleNormal="100" zoomScaleSheetLayoutView="55" workbookViewId="0">
      <selection activeCell="AU14" sqref="AU14:AX14"/>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row r="120" spans="125:125" ht="13.5" hidden="1" customHeight="1" x14ac:dyDescent="0.15"/>
    <row r="121" spans="125:125" ht="13.5" hidden="1" customHeight="1" x14ac:dyDescent="0.15">
      <c r="DU121" s="289"/>
    </row>
  </sheetData>
  <sheetProtection algorithmName="SHA-512" hashValue="mO3Wh2EzLAPQca4m+bbTskgRgwXKbzms/SWdMkSaZIX2qnM3DLxzdNvR7t9T7zXtf/3vZx2TeHz3IPftVwqYlQ==" saltValue="4vMpBUqksJ+z86+XjW/tk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93" zoomScaleNormal="100" zoomScaleSheetLayoutView="55" workbookViewId="0">
      <selection activeCell="AU14" sqref="AU14:AX14"/>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sheetData>
  <sheetProtection algorithmName="SHA-512" hashValue="j5m10fPX0/reyp85T2HO0QNMt6nNdCEKJOquZMdJ8Nx9i1gFZHktmXwuVSqAl5usmjh63VeLqumGG0lKTWZeqA==" saltValue="DlluNaVFFsdn2Y/TAe2ri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25" zoomScaleSheetLayoutView="100" workbookViewId="0">
      <selection activeCell="AU14" sqref="AU14:AX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2" t="s">
        <v>3</v>
      </c>
      <c r="D47" s="1202"/>
      <c r="E47" s="1203"/>
      <c r="F47" s="11">
        <v>28.77</v>
      </c>
      <c r="G47" s="12">
        <v>30.25</v>
      </c>
      <c r="H47" s="12">
        <v>31.01</v>
      </c>
      <c r="I47" s="12">
        <v>31.28</v>
      </c>
      <c r="J47" s="13">
        <v>29.19</v>
      </c>
    </row>
    <row r="48" spans="2:10" ht="57.75" customHeight="1" x14ac:dyDescent="0.15">
      <c r="B48" s="14"/>
      <c r="C48" s="1204" t="s">
        <v>4</v>
      </c>
      <c r="D48" s="1204"/>
      <c r="E48" s="1205"/>
      <c r="F48" s="15">
        <v>5.35</v>
      </c>
      <c r="G48" s="16">
        <v>4.8</v>
      </c>
      <c r="H48" s="16">
        <v>3.63</v>
      </c>
      <c r="I48" s="16">
        <v>0.9</v>
      </c>
      <c r="J48" s="17">
        <v>1.21</v>
      </c>
    </row>
    <row r="49" spans="2:10" ht="57.75" customHeight="1" thickBot="1" x14ac:dyDescent="0.2">
      <c r="B49" s="18"/>
      <c r="C49" s="1206" t="s">
        <v>5</v>
      </c>
      <c r="D49" s="1206"/>
      <c r="E49" s="1207"/>
      <c r="F49" s="19">
        <v>6.29</v>
      </c>
      <c r="G49" s="20" t="s">
        <v>562</v>
      </c>
      <c r="H49" s="20" t="s">
        <v>563</v>
      </c>
      <c r="I49" s="20" t="s">
        <v>564</v>
      </c>
      <c r="J49" s="21" t="s">
        <v>565</v>
      </c>
    </row>
    <row r="50" spans="2:10" ht="13.5" customHeight="1" x14ac:dyDescent="0.15"/>
  </sheetData>
  <sheetProtection algorithmName="SHA-512" hashValue="2RnFVI00r4heIyyVPp+LEhLjDNJBxF1yk/I3wy4Lk3asJh5IUq+gt0mJ/qnQs3rtoN+1PylcHDldvXVbNiJgPw==" saltValue="xiGxXHw4rRwcla5A9NadU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2021-03-12T05:20:27Z</cp:lastPrinted>
  <dcterms:created xsi:type="dcterms:W3CDTF">2021-02-05T03:51:31Z</dcterms:created>
  <dcterms:modified xsi:type="dcterms:W3CDTF">2021-03-12T05:20:31Z</dcterms:modified>
  <cp:category/>
</cp:coreProperties>
</file>